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icolae.Manta\Desktop\adrese 2022\ordin derogari\"/>
    </mc:Choice>
  </mc:AlternateContent>
  <bookViews>
    <workbookView xWindow="0" yWindow="0" windowWidth="24000" windowHeight="9735"/>
  </bookViews>
  <sheets>
    <sheet name="Repartiz pe UAT cu ad vatamari" sheetId="1" r:id="rId1"/>
  </sheets>
  <definedNames>
    <definedName name="_xlnm._FilterDatabase" localSheetId="0" hidden="1">'Repartiz pe UAT cu ad vatamari'!$A$4:$O$532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1" i="1" l="1"/>
  <c r="C220" i="1"/>
  <c r="D220" i="1"/>
  <c r="E220" i="1"/>
  <c r="K220" i="1"/>
  <c r="K324" i="1"/>
  <c r="K513" i="1"/>
  <c r="K445" i="1"/>
  <c r="K320" i="1"/>
  <c r="K230" i="1"/>
  <c r="K224" i="1"/>
  <c r="K185" i="1"/>
  <c r="K75" i="1"/>
  <c r="K530" i="1"/>
  <c r="K71" i="1"/>
  <c r="K441" i="1"/>
  <c r="K417" i="1"/>
  <c r="K177" i="1"/>
  <c r="K27" i="1"/>
  <c r="K501" i="1"/>
  <c r="K306" i="1"/>
  <c r="K62" i="1"/>
  <c r="K108" i="1"/>
  <c r="K480" i="1"/>
  <c r="K148" i="1"/>
  <c r="K402" i="1"/>
  <c r="K294" i="1"/>
  <c r="K531" i="1" l="1"/>
  <c r="D62" i="1"/>
  <c r="C62" i="1"/>
  <c r="E324" i="1" l="1"/>
  <c r="D324" i="1"/>
  <c r="C324" i="1"/>
  <c r="D513" i="1"/>
  <c r="C513" i="1"/>
  <c r="D445" i="1"/>
  <c r="C445" i="1"/>
  <c r="E320" i="1"/>
  <c r="D320" i="1"/>
  <c r="C320" i="1"/>
  <c r="D230" i="1"/>
  <c r="C230" i="1"/>
  <c r="D224" i="1"/>
  <c r="C224" i="1"/>
  <c r="D185" i="1"/>
  <c r="C185" i="1"/>
  <c r="D75" i="1"/>
  <c r="C75" i="1"/>
  <c r="E530" i="1"/>
  <c r="D530" i="1"/>
  <c r="C530" i="1"/>
  <c r="E71" i="1"/>
  <c r="D71" i="1"/>
  <c r="C71" i="1"/>
  <c r="E441" i="1"/>
  <c r="D441" i="1"/>
  <c r="C441" i="1"/>
  <c r="E417" i="1"/>
  <c r="D417" i="1"/>
  <c r="C417" i="1"/>
  <c r="D177" i="1"/>
  <c r="C177" i="1"/>
  <c r="D27" i="1"/>
  <c r="C27" i="1"/>
  <c r="E501" i="1"/>
  <c r="D501" i="1"/>
  <c r="C501" i="1"/>
  <c r="E306" i="1"/>
  <c r="D306" i="1"/>
  <c r="C306" i="1"/>
  <c r="E62" i="1"/>
  <c r="D108" i="1"/>
  <c r="C108" i="1"/>
  <c r="E480" i="1"/>
  <c r="D480" i="1"/>
  <c r="C480" i="1"/>
  <c r="E148" i="1"/>
  <c r="D148" i="1"/>
  <c r="C148" i="1"/>
  <c r="E402" i="1"/>
  <c r="D402" i="1"/>
  <c r="C402" i="1"/>
  <c r="E294" i="1"/>
  <c r="D294" i="1"/>
  <c r="C294" i="1"/>
  <c r="C532" i="1" l="1"/>
  <c r="D532" i="1"/>
  <c r="E532" i="1"/>
  <c r="H186" i="1" l="1"/>
  <c r="H187" i="1"/>
  <c r="F186" i="1"/>
  <c r="F187" i="1"/>
  <c r="G187" i="1"/>
  <c r="G186" i="1"/>
  <c r="H188" i="1"/>
  <c r="H192" i="1"/>
  <c r="H196" i="1"/>
  <c r="H200" i="1"/>
  <c r="H204" i="1"/>
  <c r="H208" i="1"/>
  <c r="H212" i="1"/>
  <c r="H216" i="1"/>
  <c r="H189" i="1"/>
  <c r="H193" i="1"/>
  <c r="H197" i="1"/>
  <c r="H201" i="1"/>
  <c r="H205" i="1"/>
  <c r="H209" i="1"/>
  <c r="H213" i="1"/>
  <c r="H217" i="1"/>
  <c r="H203" i="1"/>
  <c r="H190" i="1"/>
  <c r="H194" i="1"/>
  <c r="H198" i="1"/>
  <c r="H202" i="1"/>
  <c r="H206" i="1"/>
  <c r="H210" i="1"/>
  <c r="H214" i="1"/>
  <c r="H191" i="1"/>
  <c r="H195" i="1"/>
  <c r="H199" i="1"/>
  <c r="H207" i="1"/>
  <c r="H211" i="1"/>
  <c r="H215" i="1"/>
  <c r="G189" i="1"/>
  <c r="G193" i="1"/>
  <c r="G197" i="1"/>
  <c r="G201" i="1"/>
  <c r="G205" i="1"/>
  <c r="G209" i="1"/>
  <c r="G213" i="1"/>
  <c r="G217" i="1"/>
  <c r="G190" i="1"/>
  <c r="G194" i="1"/>
  <c r="G198" i="1"/>
  <c r="G202" i="1"/>
  <c r="G206" i="1"/>
  <c r="G210" i="1"/>
  <c r="G214" i="1"/>
  <c r="G192" i="1"/>
  <c r="G200" i="1"/>
  <c r="G208" i="1"/>
  <c r="G212" i="1"/>
  <c r="G216" i="1"/>
  <c r="G191" i="1"/>
  <c r="G195" i="1"/>
  <c r="G199" i="1"/>
  <c r="G203" i="1"/>
  <c r="G207" i="1"/>
  <c r="G211" i="1"/>
  <c r="G215" i="1"/>
  <c r="G188" i="1"/>
  <c r="G196" i="1"/>
  <c r="G204" i="1"/>
  <c r="F190" i="1"/>
  <c r="F194" i="1"/>
  <c r="F198" i="1"/>
  <c r="F202" i="1"/>
  <c r="F206" i="1"/>
  <c r="F210" i="1"/>
  <c r="F214" i="1"/>
  <c r="F217" i="1"/>
  <c r="F191" i="1"/>
  <c r="F195" i="1"/>
  <c r="F199" i="1"/>
  <c r="F203" i="1"/>
  <c r="F207" i="1"/>
  <c r="F211" i="1"/>
  <c r="F215" i="1"/>
  <c r="F197" i="1"/>
  <c r="F205" i="1"/>
  <c r="F188" i="1"/>
  <c r="F192" i="1"/>
  <c r="F196" i="1"/>
  <c r="F200" i="1"/>
  <c r="F204" i="1"/>
  <c r="F208" i="1"/>
  <c r="F212" i="1"/>
  <c r="F216" i="1"/>
  <c r="F189" i="1"/>
  <c r="F193" i="1"/>
  <c r="F201" i="1"/>
  <c r="F209" i="1"/>
  <c r="F213" i="1"/>
  <c r="H218" i="1"/>
  <c r="H219" i="1"/>
  <c r="G218" i="1"/>
  <c r="G219" i="1"/>
  <c r="F218" i="1"/>
  <c r="F219" i="1"/>
  <c r="H422" i="1"/>
  <c r="H430" i="1"/>
  <c r="H438" i="1"/>
  <c r="H109" i="1"/>
  <c r="H117" i="1"/>
  <c r="H125" i="1"/>
  <c r="H133" i="1"/>
  <c r="H141" i="1"/>
  <c r="H447" i="1"/>
  <c r="H455" i="1"/>
  <c r="H463" i="1"/>
  <c r="H471" i="1"/>
  <c r="H479" i="1"/>
  <c r="H83" i="1"/>
  <c r="H91" i="1"/>
  <c r="H99" i="1"/>
  <c r="H107" i="1"/>
  <c r="H35" i="1"/>
  <c r="H43" i="1"/>
  <c r="H51" i="1"/>
  <c r="H59" i="1"/>
  <c r="H300" i="1"/>
  <c r="H483" i="1"/>
  <c r="H491" i="1"/>
  <c r="H499" i="1"/>
  <c r="H11" i="1"/>
  <c r="H19" i="1"/>
  <c r="H149" i="1"/>
  <c r="H157" i="1"/>
  <c r="H165" i="1"/>
  <c r="H173" i="1"/>
  <c r="H407" i="1"/>
  <c r="H415" i="1"/>
  <c r="H68" i="1"/>
  <c r="H519" i="1"/>
  <c r="H527" i="1"/>
  <c r="H180" i="1"/>
  <c r="H225" i="1"/>
  <c r="H310" i="1"/>
  <c r="H318" i="1"/>
  <c r="H505" i="1"/>
  <c r="H321" i="1"/>
  <c r="H423" i="1"/>
  <c r="H431" i="1"/>
  <c r="H439" i="1"/>
  <c r="H110" i="1"/>
  <c r="H118" i="1"/>
  <c r="H126" i="1"/>
  <c r="H134" i="1"/>
  <c r="H142" i="1"/>
  <c r="H448" i="1"/>
  <c r="H456" i="1"/>
  <c r="H464" i="1"/>
  <c r="H472" i="1"/>
  <c r="H76" i="1"/>
  <c r="H84" i="1"/>
  <c r="H92" i="1"/>
  <c r="H100" i="1"/>
  <c r="H28" i="1"/>
  <c r="H36" i="1"/>
  <c r="H44" i="1"/>
  <c r="H52" i="1"/>
  <c r="H60" i="1"/>
  <c r="H301" i="1"/>
  <c r="H484" i="1"/>
  <c r="H492" i="1"/>
  <c r="H500" i="1"/>
  <c r="H12" i="1"/>
  <c r="H20" i="1"/>
  <c r="H150" i="1"/>
  <c r="H158" i="1"/>
  <c r="H166" i="1"/>
  <c r="H174" i="1"/>
  <c r="H408" i="1"/>
  <c r="H416" i="1"/>
  <c r="H69" i="1"/>
  <c r="H520" i="1"/>
  <c r="H528" i="1"/>
  <c r="H181" i="1"/>
  <c r="H226" i="1"/>
  <c r="H311" i="1"/>
  <c r="H319" i="1"/>
  <c r="H506" i="1"/>
  <c r="H322" i="1"/>
  <c r="H424" i="1"/>
  <c r="H432" i="1"/>
  <c r="H440" i="1"/>
  <c r="H111" i="1"/>
  <c r="H119" i="1"/>
  <c r="H127" i="1"/>
  <c r="H135" i="1"/>
  <c r="H143" i="1"/>
  <c r="H449" i="1"/>
  <c r="H457" i="1"/>
  <c r="H465" i="1"/>
  <c r="H473" i="1"/>
  <c r="H77" i="1"/>
  <c r="H85" i="1"/>
  <c r="H93" i="1"/>
  <c r="H101" i="1"/>
  <c r="H29" i="1"/>
  <c r="H37" i="1"/>
  <c r="H45" i="1"/>
  <c r="H53" i="1"/>
  <c r="H61" i="1"/>
  <c r="H302" i="1"/>
  <c r="H485" i="1"/>
  <c r="H493" i="1"/>
  <c r="H5" i="1"/>
  <c r="H13" i="1"/>
  <c r="H21" i="1"/>
  <c r="H151" i="1"/>
  <c r="H159" i="1"/>
  <c r="H167" i="1"/>
  <c r="H175" i="1"/>
  <c r="H409" i="1"/>
  <c r="H418" i="1"/>
  <c r="H70" i="1"/>
  <c r="H521" i="1"/>
  <c r="H529" i="1"/>
  <c r="H182" i="1"/>
  <c r="H227" i="1"/>
  <c r="H312" i="1"/>
  <c r="H442" i="1"/>
  <c r="H507" i="1"/>
  <c r="H323" i="1"/>
  <c r="H425" i="1"/>
  <c r="H433" i="1"/>
  <c r="H112" i="1"/>
  <c r="H120" i="1"/>
  <c r="H128" i="1"/>
  <c r="H136" i="1"/>
  <c r="H144" i="1"/>
  <c r="H450" i="1"/>
  <c r="H458" i="1"/>
  <c r="H466" i="1"/>
  <c r="H474" i="1"/>
  <c r="H78" i="1"/>
  <c r="H86" i="1"/>
  <c r="H94" i="1"/>
  <c r="H102" i="1"/>
  <c r="H30" i="1"/>
  <c r="H38" i="1"/>
  <c r="H46" i="1"/>
  <c r="H54" i="1"/>
  <c r="H295" i="1"/>
  <c r="H303" i="1"/>
  <c r="H486" i="1"/>
  <c r="H494" i="1"/>
  <c r="H6" i="1"/>
  <c r="H14" i="1"/>
  <c r="H22" i="1"/>
  <c r="H152" i="1"/>
  <c r="H160" i="1"/>
  <c r="H168" i="1"/>
  <c r="H176" i="1"/>
  <c r="H410" i="1"/>
  <c r="H63" i="1"/>
  <c r="H514" i="1"/>
  <c r="H522" i="1"/>
  <c r="H72" i="1"/>
  <c r="H183" i="1"/>
  <c r="H228" i="1"/>
  <c r="H313" i="1"/>
  <c r="H443" i="1"/>
  <c r="H508" i="1"/>
  <c r="H426" i="1"/>
  <c r="H434" i="1"/>
  <c r="H113" i="1"/>
  <c r="H121" i="1"/>
  <c r="H129" i="1"/>
  <c r="H137" i="1"/>
  <c r="H145" i="1"/>
  <c r="H451" i="1"/>
  <c r="H459" i="1"/>
  <c r="H467" i="1"/>
  <c r="H475" i="1"/>
  <c r="H79" i="1"/>
  <c r="H87" i="1"/>
  <c r="H95" i="1"/>
  <c r="H103" i="1"/>
  <c r="H31" i="1"/>
  <c r="H39" i="1"/>
  <c r="H47" i="1"/>
  <c r="H55" i="1"/>
  <c r="H296" i="1"/>
  <c r="H304" i="1"/>
  <c r="H487" i="1"/>
  <c r="H495" i="1"/>
  <c r="H7" i="1"/>
  <c r="H15" i="1"/>
  <c r="H23" i="1"/>
  <c r="H153" i="1"/>
  <c r="H161" i="1"/>
  <c r="H169" i="1"/>
  <c r="H403" i="1"/>
  <c r="H411" i="1"/>
  <c r="H64" i="1"/>
  <c r="H515" i="1"/>
  <c r="H523" i="1"/>
  <c r="H73" i="1"/>
  <c r="H184" i="1"/>
  <c r="H229" i="1"/>
  <c r="H314" i="1"/>
  <c r="H444" i="1"/>
  <c r="H509" i="1"/>
  <c r="H419" i="1"/>
  <c r="H427" i="1"/>
  <c r="H435" i="1"/>
  <c r="H114" i="1"/>
  <c r="H122" i="1"/>
  <c r="H130" i="1"/>
  <c r="H138" i="1"/>
  <c r="H146" i="1"/>
  <c r="H452" i="1"/>
  <c r="H460" i="1"/>
  <c r="H468" i="1"/>
  <c r="H476" i="1"/>
  <c r="H80" i="1"/>
  <c r="H88" i="1"/>
  <c r="H96" i="1"/>
  <c r="H104" i="1"/>
  <c r="H32" i="1"/>
  <c r="H40" i="1"/>
  <c r="H48" i="1"/>
  <c r="H56" i="1"/>
  <c r="H297" i="1"/>
  <c r="H305" i="1"/>
  <c r="H488" i="1"/>
  <c r="H496" i="1"/>
  <c r="H8" i="1"/>
  <c r="H16" i="1"/>
  <c r="H24" i="1"/>
  <c r="H154" i="1"/>
  <c r="H162" i="1"/>
  <c r="H170" i="1"/>
  <c r="H404" i="1"/>
  <c r="H412" i="1"/>
  <c r="H65" i="1"/>
  <c r="H516" i="1"/>
  <c r="H524" i="1"/>
  <c r="H74" i="1"/>
  <c r="H221" i="1"/>
  <c r="H307" i="1"/>
  <c r="H315" i="1"/>
  <c r="H502" i="1"/>
  <c r="H510" i="1"/>
  <c r="H420" i="1"/>
  <c r="H428" i="1"/>
  <c r="H436" i="1"/>
  <c r="H115" i="1"/>
  <c r="H123" i="1"/>
  <c r="H131" i="1"/>
  <c r="H139" i="1"/>
  <c r="H147" i="1"/>
  <c r="H453" i="1"/>
  <c r="H461" i="1"/>
  <c r="H469" i="1"/>
  <c r="H477" i="1"/>
  <c r="H81" i="1"/>
  <c r="H89" i="1"/>
  <c r="H97" i="1"/>
  <c r="H105" i="1"/>
  <c r="H33" i="1"/>
  <c r="H41" i="1"/>
  <c r="H49" i="1"/>
  <c r="H57" i="1"/>
  <c r="H298" i="1"/>
  <c r="H481" i="1"/>
  <c r="H489" i="1"/>
  <c r="H497" i="1"/>
  <c r="H9" i="1"/>
  <c r="H17" i="1"/>
  <c r="H25" i="1"/>
  <c r="H155" i="1"/>
  <c r="H163" i="1"/>
  <c r="H171" i="1"/>
  <c r="H405" i="1"/>
  <c r="H413" i="1"/>
  <c r="H66" i="1"/>
  <c r="H517" i="1"/>
  <c r="H525" i="1"/>
  <c r="H178" i="1"/>
  <c r="H222" i="1"/>
  <c r="H308" i="1"/>
  <c r="H316" i="1"/>
  <c r="H503" i="1"/>
  <c r="H511" i="1"/>
  <c r="H132" i="1"/>
  <c r="H90" i="1"/>
  <c r="H482" i="1"/>
  <c r="H172" i="1"/>
  <c r="H309" i="1"/>
  <c r="H140" i="1"/>
  <c r="H98" i="1"/>
  <c r="H490" i="1"/>
  <c r="H406" i="1"/>
  <c r="H317" i="1"/>
  <c r="H446" i="1"/>
  <c r="H106" i="1"/>
  <c r="H498" i="1"/>
  <c r="H414" i="1"/>
  <c r="H504" i="1"/>
  <c r="H299" i="1"/>
  <c r="H421" i="1"/>
  <c r="H454" i="1"/>
  <c r="H34" i="1"/>
  <c r="H10" i="1"/>
  <c r="H67" i="1"/>
  <c r="H512" i="1"/>
  <c r="H164" i="1"/>
  <c r="H429" i="1"/>
  <c r="H462" i="1"/>
  <c r="H42" i="1"/>
  <c r="H18" i="1"/>
  <c r="H518" i="1"/>
  <c r="H82" i="1"/>
  <c r="H437" i="1"/>
  <c r="H470" i="1"/>
  <c r="H50" i="1"/>
  <c r="H26" i="1"/>
  <c r="H526" i="1"/>
  <c r="H124" i="1"/>
  <c r="H223" i="1"/>
  <c r="H116" i="1"/>
  <c r="H478" i="1"/>
  <c r="H58" i="1"/>
  <c r="H156" i="1"/>
  <c r="H179" i="1"/>
  <c r="G110" i="1"/>
  <c r="G118" i="1"/>
  <c r="G126" i="1"/>
  <c r="G134" i="1"/>
  <c r="G142" i="1"/>
  <c r="G448" i="1"/>
  <c r="G456" i="1"/>
  <c r="G464" i="1"/>
  <c r="G472" i="1"/>
  <c r="G76" i="1"/>
  <c r="G84" i="1"/>
  <c r="G92" i="1"/>
  <c r="G100" i="1"/>
  <c r="G28" i="1"/>
  <c r="G36" i="1"/>
  <c r="G44" i="1"/>
  <c r="G52" i="1"/>
  <c r="G60" i="1"/>
  <c r="G301" i="1"/>
  <c r="G484" i="1"/>
  <c r="G492" i="1"/>
  <c r="G500" i="1"/>
  <c r="G12" i="1"/>
  <c r="G20" i="1"/>
  <c r="G150" i="1"/>
  <c r="G158" i="1"/>
  <c r="G166" i="1"/>
  <c r="G174" i="1"/>
  <c r="G408" i="1"/>
  <c r="G416" i="1"/>
  <c r="G425" i="1"/>
  <c r="G433" i="1"/>
  <c r="G63" i="1"/>
  <c r="G514" i="1"/>
  <c r="G522" i="1"/>
  <c r="G72" i="1"/>
  <c r="G183" i="1"/>
  <c r="G228" i="1"/>
  <c r="G313" i="1"/>
  <c r="G443" i="1"/>
  <c r="G508" i="1"/>
  <c r="G479" i="1"/>
  <c r="G157" i="1"/>
  <c r="G70" i="1"/>
  <c r="G323" i="1"/>
  <c r="G111" i="1"/>
  <c r="G119" i="1"/>
  <c r="G127" i="1"/>
  <c r="G135" i="1"/>
  <c r="G143" i="1"/>
  <c r="G449" i="1"/>
  <c r="G457" i="1"/>
  <c r="G465" i="1"/>
  <c r="G473" i="1"/>
  <c r="G77" i="1"/>
  <c r="G85" i="1"/>
  <c r="G93" i="1"/>
  <c r="G101" i="1"/>
  <c r="G29" i="1"/>
  <c r="G37" i="1"/>
  <c r="G45" i="1"/>
  <c r="G53" i="1"/>
  <c r="G61" i="1"/>
  <c r="G302" i="1"/>
  <c r="G485" i="1"/>
  <c r="G493" i="1"/>
  <c r="G5" i="1"/>
  <c r="G13" i="1"/>
  <c r="G21" i="1"/>
  <c r="G151" i="1"/>
  <c r="G159" i="1"/>
  <c r="G167" i="1"/>
  <c r="G175" i="1"/>
  <c r="G409" i="1"/>
  <c r="G418" i="1"/>
  <c r="G426" i="1"/>
  <c r="G434" i="1"/>
  <c r="G64" i="1"/>
  <c r="G515" i="1"/>
  <c r="G523" i="1"/>
  <c r="G73" i="1"/>
  <c r="G184" i="1"/>
  <c r="G229" i="1"/>
  <c r="G314" i="1"/>
  <c r="G444" i="1"/>
  <c r="G509" i="1"/>
  <c r="G447" i="1"/>
  <c r="G165" i="1"/>
  <c r="G182" i="1"/>
  <c r="G112" i="1"/>
  <c r="G120" i="1"/>
  <c r="G128" i="1"/>
  <c r="G136" i="1"/>
  <c r="G144" i="1"/>
  <c r="G450" i="1"/>
  <c r="G458" i="1"/>
  <c r="G466" i="1"/>
  <c r="G474" i="1"/>
  <c r="G78" i="1"/>
  <c r="G86" i="1"/>
  <c r="G94" i="1"/>
  <c r="G102" i="1"/>
  <c r="G30" i="1"/>
  <c r="G38" i="1"/>
  <c r="G46" i="1"/>
  <c r="G54" i="1"/>
  <c r="G295" i="1"/>
  <c r="G303" i="1"/>
  <c r="G486" i="1"/>
  <c r="G494" i="1"/>
  <c r="G6" i="1"/>
  <c r="G14" i="1"/>
  <c r="G22" i="1"/>
  <c r="G152" i="1"/>
  <c r="G160" i="1"/>
  <c r="G168" i="1"/>
  <c r="G176" i="1"/>
  <c r="G410" i="1"/>
  <c r="G419" i="1"/>
  <c r="G427" i="1"/>
  <c r="G435" i="1"/>
  <c r="G65" i="1"/>
  <c r="G516" i="1"/>
  <c r="G524" i="1"/>
  <c r="G74" i="1"/>
  <c r="G221" i="1"/>
  <c r="G307" i="1"/>
  <c r="G315" i="1"/>
  <c r="G502" i="1"/>
  <c r="G510" i="1"/>
  <c r="G133" i="1"/>
  <c r="G83" i="1"/>
  <c r="G43" i="1"/>
  <c r="G491" i="1"/>
  <c r="G173" i="1"/>
  <c r="G440" i="1"/>
  <c r="G227" i="1"/>
  <c r="G113" i="1"/>
  <c r="G121" i="1"/>
  <c r="G129" i="1"/>
  <c r="G137" i="1"/>
  <c r="G145" i="1"/>
  <c r="G451" i="1"/>
  <c r="G459" i="1"/>
  <c r="G467" i="1"/>
  <c r="G475" i="1"/>
  <c r="G79" i="1"/>
  <c r="G87" i="1"/>
  <c r="G95" i="1"/>
  <c r="G103" i="1"/>
  <c r="G31" i="1"/>
  <c r="G39" i="1"/>
  <c r="G47" i="1"/>
  <c r="G55" i="1"/>
  <c r="G296" i="1"/>
  <c r="G304" i="1"/>
  <c r="G487" i="1"/>
  <c r="G495" i="1"/>
  <c r="G7" i="1"/>
  <c r="G15" i="1"/>
  <c r="G23" i="1"/>
  <c r="G153" i="1"/>
  <c r="G161" i="1"/>
  <c r="G169" i="1"/>
  <c r="G403" i="1"/>
  <c r="G411" i="1"/>
  <c r="G420" i="1"/>
  <c r="G428" i="1"/>
  <c r="G436" i="1"/>
  <c r="G66" i="1"/>
  <c r="G517" i="1"/>
  <c r="G525" i="1"/>
  <c r="G178" i="1"/>
  <c r="G222" i="1"/>
  <c r="G308" i="1"/>
  <c r="G316" i="1"/>
  <c r="G503" i="1"/>
  <c r="G511" i="1"/>
  <c r="G141" i="1"/>
  <c r="G91" i="1"/>
  <c r="G59" i="1"/>
  <c r="G149" i="1"/>
  <c r="G312" i="1"/>
  <c r="G114" i="1"/>
  <c r="G122" i="1"/>
  <c r="G130" i="1"/>
  <c r="G138" i="1"/>
  <c r="G146" i="1"/>
  <c r="G452" i="1"/>
  <c r="G460" i="1"/>
  <c r="G468" i="1"/>
  <c r="G476" i="1"/>
  <c r="G80" i="1"/>
  <c r="G88" i="1"/>
  <c r="G96" i="1"/>
  <c r="G104" i="1"/>
  <c r="G32" i="1"/>
  <c r="G40" i="1"/>
  <c r="G48" i="1"/>
  <c r="G56" i="1"/>
  <c r="G297" i="1"/>
  <c r="G305" i="1"/>
  <c r="G488" i="1"/>
  <c r="G496" i="1"/>
  <c r="G8" i="1"/>
  <c r="G16" i="1"/>
  <c r="G24" i="1"/>
  <c r="G154" i="1"/>
  <c r="G162" i="1"/>
  <c r="G170" i="1"/>
  <c r="G404" i="1"/>
  <c r="G412" i="1"/>
  <c r="G421" i="1"/>
  <c r="G429" i="1"/>
  <c r="G437" i="1"/>
  <c r="G67" i="1"/>
  <c r="G518" i="1"/>
  <c r="G526" i="1"/>
  <c r="G179" i="1"/>
  <c r="G223" i="1"/>
  <c r="G309" i="1"/>
  <c r="G317" i="1"/>
  <c r="G504" i="1"/>
  <c r="G512" i="1"/>
  <c r="G125" i="1"/>
  <c r="G471" i="1"/>
  <c r="G35" i="1"/>
  <c r="G483" i="1"/>
  <c r="G19" i="1"/>
  <c r="G424" i="1"/>
  <c r="G521" i="1"/>
  <c r="G507" i="1"/>
  <c r="G115" i="1"/>
  <c r="G123" i="1"/>
  <c r="G131" i="1"/>
  <c r="G139" i="1"/>
  <c r="G147" i="1"/>
  <c r="G453" i="1"/>
  <c r="G461" i="1"/>
  <c r="G469" i="1"/>
  <c r="G477" i="1"/>
  <c r="G81" i="1"/>
  <c r="G89" i="1"/>
  <c r="G97" i="1"/>
  <c r="G105" i="1"/>
  <c r="G33" i="1"/>
  <c r="G41" i="1"/>
  <c r="G49" i="1"/>
  <c r="G57" i="1"/>
  <c r="G298" i="1"/>
  <c r="G481" i="1"/>
  <c r="G489" i="1"/>
  <c r="G497" i="1"/>
  <c r="G9" i="1"/>
  <c r="G17" i="1"/>
  <c r="G25" i="1"/>
  <c r="G155" i="1"/>
  <c r="G163" i="1"/>
  <c r="G171" i="1"/>
  <c r="G405" i="1"/>
  <c r="G413" i="1"/>
  <c r="G422" i="1"/>
  <c r="G430" i="1"/>
  <c r="G438" i="1"/>
  <c r="G68" i="1"/>
  <c r="G519" i="1"/>
  <c r="G527" i="1"/>
  <c r="G180" i="1"/>
  <c r="G225" i="1"/>
  <c r="G310" i="1"/>
  <c r="G318" i="1"/>
  <c r="G505" i="1"/>
  <c r="G321" i="1"/>
  <c r="G109" i="1"/>
  <c r="G455" i="1"/>
  <c r="G99" i="1"/>
  <c r="G300" i="1"/>
  <c r="G11" i="1"/>
  <c r="G407" i="1"/>
  <c r="G432" i="1"/>
  <c r="G529" i="1"/>
  <c r="G116" i="1"/>
  <c r="G124" i="1"/>
  <c r="G132" i="1"/>
  <c r="G140" i="1"/>
  <c r="G446" i="1"/>
  <c r="G454" i="1"/>
  <c r="G462" i="1"/>
  <c r="G470" i="1"/>
  <c r="G478" i="1"/>
  <c r="G82" i="1"/>
  <c r="G90" i="1"/>
  <c r="G98" i="1"/>
  <c r="G106" i="1"/>
  <c r="G34" i="1"/>
  <c r="G42" i="1"/>
  <c r="G50" i="1"/>
  <c r="G58" i="1"/>
  <c r="G299" i="1"/>
  <c r="G482" i="1"/>
  <c r="G490" i="1"/>
  <c r="G498" i="1"/>
  <c r="G10" i="1"/>
  <c r="G18" i="1"/>
  <c r="G26" i="1"/>
  <c r="G156" i="1"/>
  <c r="G164" i="1"/>
  <c r="G172" i="1"/>
  <c r="G406" i="1"/>
  <c r="G414" i="1"/>
  <c r="G423" i="1"/>
  <c r="G431" i="1"/>
  <c r="G439" i="1"/>
  <c r="G69" i="1"/>
  <c r="G520" i="1"/>
  <c r="G528" i="1"/>
  <c r="G181" i="1"/>
  <c r="G226" i="1"/>
  <c r="G311" i="1"/>
  <c r="G319" i="1"/>
  <c r="G506" i="1"/>
  <c r="G322" i="1"/>
  <c r="G117" i="1"/>
  <c r="G463" i="1"/>
  <c r="G107" i="1"/>
  <c r="G51" i="1"/>
  <c r="G499" i="1"/>
  <c r="G415" i="1"/>
  <c r="G442" i="1"/>
  <c r="F115" i="1"/>
  <c r="F123" i="1"/>
  <c r="F131" i="1"/>
  <c r="F139" i="1"/>
  <c r="F147" i="1"/>
  <c r="F453" i="1"/>
  <c r="F461" i="1"/>
  <c r="F469" i="1"/>
  <c r="F477" i="1"/>
  <c r="F81" i="1"/>
  <c r="F89" i="1"/>
  <c r="F97" i="1"/>
  <c r="F105" i="1"/>
  <c r="F33" i="1"/>
  <c r="F41" i="1"/>
  <c r="F49" i="1"/>
  <c r="F57" i="1"/>
  <c r="F298" i="1"/>
  <c r="F481" i="1"/>
  <c r="F489" i="1"/>
  <c r="F497" i="1"/>
  <c r="F9" i="1"/>
  <c r="F17" i="1"/>
  <c r="F25" i="1"/>
  <c r="F155" i="1"/>
  <c r="F163" i="1"/>
  <c r="F171" i="1"/>
  <c r="F405" i="1"/>
  <c r="F413" i="1"/>
  <c r="F422" i="1"/>
  <c r="F430" i="1"/>
  <c r="F438" i="1"/>
  <c r="F116" i="1"/>
  <c r="F124" i="1"/>
  <c r="F132" i="1"/>
  <c r="I132" i="1" s="1"/>
  <c r="J132" i="1" s="1"/>
  <c r="F140" i="1"/>
  <c r="F446" i="1"/>
  <c r="I446" i="1" s="1"/>
  <c r="J446" i="1" s="1"/>
  <c r="F454" i="1"/>
  <c r="F462" i="1"/>
  <c r="F470" i="1"/>
  <c r="F478" i="1"/>
  <c r="F82" i="1"/>
  <c r="F90" i="1"/>
  <c r="F98" i="1"/>
  <c r="F106" i="1"/>
  <c r="F34" i="1"/>
  <c r="F42" i="1"/>
  <c r="F50" i="1"/>
  <c r="F58" i="1"/>
  <c r="F299" i="1"/>
  <c r="F482" i="1"/>
  <c r="F490" i="1"/>
  <c r="F498" i="1"/>
  <c r="F10" i="1"/>
  <c r="I10" i="1" s="1"/>
  <c r="J10" i="1" s="1"/>
  <c r="F18" i="1"/>
  <c r="F26" i="1"/>
  <c r="F156" i="1"/>
  <c r="F164" i="1"/>
  <c r="F172" i="1"/>
  <c r="F406" i="1"/>
  <c r="F414" i="1"/>
  <c r="F423" i="1"/>
  <c r="F431" i="1"/>
  <c r="F439" i="1"/>
  <c r="F117" i="1"/>
  <c r="F125" i="1"/>
  <c r="F133" i="1"/>
  <c r="F141" i="1"/>
  <c r="F447" i="1"/>
  <c r="F455" i="1"/>
  <c r="F463" i="1"/>
  <c r="F471" i="1"/>
  <c r="F479" i="1"/>
  <c r="F83" i="1"/>
  <c r="F91" i="1"/>
  <c r="F99" i="1"/>
  <c r="F107" i="1"/>
  <c r="F35" i="1"/>
  <c r="F43" i="1"/>
  <c r="F51" i="1"/>
  <c r="F59" i="1"/>
  <c r="F300" i="1"/>
  <c r="F483" i="1"/>
  <c r="F491" i="1"/>
  <c r="F499" i="1"/>
  <c r="F11" i="1"/>
  <c r="F19" i="1"/>
  <c r="F149" i="1"/>
  <c r="F157" i="1"/>
  <c r="F165" i="1"/>
  <c r="F173" i="1"/>
  <c r="F407" i="1"/>
  <c r="F415" i="1"/>
  <c r="F424" i="1"/>
  <c r="F432" i="1"/>
  <c r="F440" i="1"/>
  <c r="F110" i="1"/>
  <c r="F118" i="1"/>
  <c r="F126" i="1"/>
  <c r="F134" i="1"/>
  <c r="F142" i="1"/>
  <c r="F448" i="1"/>
  <c r="F456" i="1"/>
  <c r="F464" i="1"/>
  <c r="F472" i="1"/>
  <c r="F76" i="1"/>
  <c r="F84" i="1"/>
  <c r="F92" i="1"/>
  <c r="F100" i="1"/>
  <c r="F28" i="1"/>
  <c r="F36" i="1"/>
  <c r="F44" i="1"/>
  <c r="F52" i="1"/>
  <c r="F60" i="1"/>
  <c r="F301" i="1"/>
  <c r="F484" i="1"/>
  <c r="F492" i="1"/>
  <c r="F500" i="1"/>
  <c r="F12" i="1"/>
  <c r="F20" i="1"/>
  <c r="F150" i="1"/>
  <c r="F158" i="1"/>
  <c r="F166" i="1"/>
  <c r="F174" i="1"/>
  <c r="F408" i="1"/>
  <c r="F416" i="1"/>
  <c r="F425" i="1"/>
  <c r="F433" i="1"/>
  <c r="F63" i="1"/>
  <c r="F111" i="1"/>
  <c r="F119" i="1"/>
  <c r="F127" i="1"/>
  <c r="F135" i="1"/>
  <c r="F143" i="1"/>
  <c r="F449" i="1"/>
  <c r="F457" i="1"/>
  <c r="F465" i="1"/>
  <c r="F473" i="1"/>
  <c r="F77" i="1"/>
  <c r="F85" i="1"/>
  <c r="F93" i="1"/>
  <c r="F101" i="1"/>
  <c r="F29" i="1"/>
  <c r="F37" i="1"/>
  <c r="F45" i="1"/>
  <c r="F53" i="1"/>
  <c r="F61" i="1"/>
  <c r="F302" i="1"/>
  <c r="F485" i="1"/>
  <c r="F493" i="1"/>
  <c r="F5" i="1"/>
  <c r="F13" i="1"/>
  <c r="F21" i="1"/>
  <c r="F151" i="1"/>
  <c r="F159" i="1"/>
  <c r="F167" i="1"/>
  <c r="F175" i="1"/>
  <c r="F409" i="1"/>
  <c r="F418" i="1"/>
  <c r="F426" i="1"/>
  <c r="F434" i="1"/>
  <c r="F64" i="1"/>
  <c r="F112" i="1"/>
  <c r="F120" i="1"/>
  <c r="F128" i="1"/>
  <c r="F136" i="1"/>
  <c r="F144" i="1"/>
  <c r="F450" i="1"/>
  <c r="F458" i="1"/>
  <c r="F466" i="1"/>
  <c r="F474" i="1"/>
  <c r="F78" i="1"/>
  <c r="F86" i="1"/>
  <c r="F94" i="1"/>
  <c r="F102" i="1"/>
  <c r="F30" i="1"/>
  <c r="F38" i="1"/>
  <c r="F46" i="1"/>
  <c r="F54" i="1"/>
  <c r="F295" i="1"/>
  <c r="F303" i="1"/>
  <c r="F486" i="1"/>
  <c r="F494" i="1"/>
  <c r="F6" i="1"/>
  <c r="F14" i="1"/>
  <c r="F22" i="1"/>
  <c r="F152" i="1"/>
  <c r="F160" i="1"/>
  <c r="F168" i="1"/>
  <c r="F176" i="1"/>
  <c r="F410" i="1"/>
  <c r="F419" i="1"/>
  <c r="F427" i="1"/>
  <c r="F435" i="1"/>
  <c r="F65" i="1"/>
  <c r="F113" i="1"/>
  <c r="F121" i="1"/>
  <c r="F129" i="1"/>
  <c r="F137" i="1"/>
  <c r="F145" i="1"/>
  <c r="F451" i="1"/>
  <c r="F459" i="1"/>
  <c r="F467" i="1"/>
  <c r="F475" i="1"/>
  <c r="F79" i="1"/>
  <c r="F87" i="1"/>
  <c r="F95" i="1"/>
  <c r="F103" i="1"/>
  <c r="F31" i="1"/>
  <c r="F39" i="1"/>
  <c r="F47" i="1"/>
  <c r="F55" i="1"/>
  <c r="F296" i="1"/>
  <c r="F304" i="1"/>
  <c r="F487" i="1"/>
  <c r="F495" i="1"/>
  <c r="F7" i="1"/>
  <c r="F15" i="1"/>
  <c r="F23" i="1"/>
  <c r="F153" i="1"/>
  <c r="F161" i="1"/>
  <c r="F169" i="1"/>
  <c r="F403" i="1"/>
  <c r="F411" i="1"/>
  <c r="F420" i="1"/>
  <c r="F428" i="1"/>
  <c r="F436" i="1"/>
  <c r="F66" i="1"/>
  <c r="F146" i="1"/>
  <c r="F104" i="1"/>
  <c r="F496" i="1"/>
  <c r="F412" i="1"/>
  <c r="F514" i="1"/>
  <c r="F522" i="1"/>
  <c r="F72" i="1"/>
  <c r="I72" i="1" s="1"/>
  <c r="J72" i="1" s="1"/>
  <c r="F184" i="1"/>
  <c r="F229" i="1"/>
  <c r="F314" i="1"/>
  <c r="F444" i="1"/>
  <c r="F509" i="1"/>
  <c r="F74" i="1"/>
  <c r="F452" i="1"/>
  <c r="F32" i="1"/>
  <c r="F8" i="1"/>
  <c r="F421" i="1"/>
  <c r="F515" i="1"/>
  <c r="F523" i="1"/>
  <c r="F73" i="1"/>
  <c r="F221" i="1"/>
  <c r="F307" i="1"/>
  <c r="F315" i="1"/>
  <c r="F502" i="1"/>
  <c r="F510" i="1"/>
  <c r="F460" i="1"/>
  <c r="F40" i="1"/>
  <c r="F16" i="1"/>
  <c r="F429" i="1"/>
  <c r="F516" i="1"/>
  <c r="I516" i="1" s="1"/>
  <c r="J516" i="1" s="1"/>
  <c r="F524" i="1"/>
  <c r="I524" i="1" s="1"/>
  <c r="J524" i="1" s="1"/>
  <c r="F178" i="1"/>
  <c r="F222" i="1"/>
  <c r="F308" i="1"/>
  <c r="F316" i="1"/>
  <c r="F503" i="1"/>
  <c r="F511" i="1"/>
  <c r="F138" i="1"/>
  <c r="F70" i="1"/>
  <c r="F443" i="1"/>
  <c r="F468" i="1"/>
  <c r="F48" i="1"/>
  <c r="F24" i="1"/>
  <c r="F437" i="1"/>
  <c r="F517" i="1"/>
  <c r="F525" i="1"/>
  <c r="F179" i="1"/>
  <c r="F223" i="1"/>
  <c r="F309" i="1"/>
  <c r="F317" i="1"/>
  <c r="F504" i="1"/>
  <c r="F512" i="1"/>
  <c r="F96" i="1"/>
  <c r="F183" i="1"/>
  <c r="F508" i="1"/>
  <c r="F114" i="1"/>
  <c r="F476" i="1"/>
  <c r="F56" i="1"/>
  <c r="F154" i="1"/>
  <c r="F67" i="1"/>
  <c r="F518" i="1"/>
  <c r="F526" i="1"/>
  <c r="F180" i="1"/>
  <c r="I180" i="1" s="1"/>
  <c r="J180" i="1" s="1"/>
  <c r="F225" i="1"/>
  <c r="I225" i="1" s="1"/>
  <c r="J225" i="1" s="1"/>
  <c r="F310" i="1"/>
  <c r="I310" i="1" s="1"/>
  <c r="J310" i="1" s="1"/>
  <c r="F318" i="1"/>
  <c r="I318" i="1" s="1"/>
  <c r="J318" i="1" s="1"/>
  <c r="F505" i="1"/>
  <c r="F321" i="1"/>
  <c r="I321" i="1" s="1"/>
  <c r="J321" i="1" s="1"/>
  <c r="F404" i="1"/>
  <c r="F313" i="1"/>
  <c r="I313" i="1" s="1"/>
  <c r="F122" i="1"/>
  <c r="F80" i="1"/>
  <c r="F297" i="1"/>
  <c r="F162" i="1"/>
  <c r="F68" i="1"/>
  <c r="F519" i="1"/>
  <c r="F527" i="1"/>
  <c r="F181" i="1"/>
  <c r="F226" i="1"/>
  <c r="F311" i="1"/>
  <c r="F319" i="1"/>
  <c r="F506" i="1"/>
  <c r="F322" i="1"/>
  <c r="F488" i="1"/>
  <c r="F521" i="1"/>
  <c r="F228" i="1"/>
  <c r="F130" i="1"/>
  <c r="F88" i="1"/>
  <c r="F305" i="1"/>
  <c r="F170" i="1"/>
  <c r="F69" i="1"/>
  <c r="F520" i="1"/>
  <c r="F528" i="1"/>
  <c r="F182" i="1"/>
  <c r="F227" i="1"/>
  <c r="F312" i="1"/>
  <c r="F442" i="1"/>
  <c r="F507" i="1"/>
  <c r="F323" i="1"/>
  <c r="F529" i="1"/>
  <c r="G329" i="1"/>
  <c r="G333" i="1"/>
  <c r="G337" i="1"/>
  <c r="G341" i="1"/>
  <c r="G345" i="1"/>
  <c r="G349" i="1"/>
  <c r="G353" i="1"/>
  <c r="G357" i="1"/>
  <c r="G361" i="1"/>
  <c r="G365" i="1"/>
  <c r="G369" i="1"/>
  <c r="G373" i="1"/>
  <c r="G377" i="1"/>
  <c r="G381" i="1"/>
  <c r="G385" i="1"/>
  <c r="G389" i="1"/>
  <c r="G393" i="1"/>
  <c r="G397" i="1"/>
  <c r="G401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31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382" i="1"/>
  <c r="G386" i="1"/>
  <c r="G390" i="1"/>
  <c r="G394" i="1"/>
  <c r="G398" i="1"/>
  <c r="G325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327" i="1"/>
  <c r="G335" i="1"/>
  <c r="G343" i="1"/>
  <c r="G351" i="1"/>
  <c r="G359" i="1"/>
  <c r="G367" i="1"/>
  <c r="G375" i="1"/>
  <c r="G383" i="1"/>
  <c r="G391" i="1"/>
  <c r="G399" i="1"/>
  <c r="G236" i="1"/>
  <c r="G244" i="1"/>
  <c r="G252" i="1"/>
  <c r="G260" i="1"/>
  <c r="G268" i="1"/>
  <c r="G276" i="1"/>
  <c r="G284" i="1"/>
  <c r="G292" i="1"/>
  <c r="G328" i="1"/>
  <c r="G336" i="1"/>
  <c r="G344" i="1"/>
  <c r="G352" i="1"/>
  <c r="G360" i="1"/>
  <c r="G368" i="1"/>
  <c r="G376" i="1"/>
  <c r="G384" i="1"/>
  <c r="G392" i="1"/>
  <c r="G400" i="1"/>
  <c r="G237" i="1"/>
  <c r="G245" i="1"/>
  <c r="G253" i="1"/>
  <c r="G261" i="1"/>
  <c r="G269" i="1"/>
  <c r="G277" i="1"/>
  <c r="G285" i="1"/>
  <c r="G293" i="1"/>
  <c r="G331" i="1"/>
  <c r="G339" i="1"/>
  <c r="G347" i="1"/>
  <c r="G355" i="1"/>
  <c r="G363" i="1"/>
  <c r="G371" i="1"/>
  <c r="G379" i="1"/>
  <c r="G387" i="1"/>
  <c r="G395" i="1"/>
  <c r="G232" i="1"/>
  <c r="G240" i="1"/>
  <c r="G248" i="1"/>
  <c r="G256" i="1"/>
  <c r="G264" i="1"/>
  <c r="G272" i="1"/>
  <c r="G280" i="1"/>
  <c r="G288" i="1"/>
  <c r="G332" i="1"/>
  <c r="G340" i="1"/>
  <c r="G348" i="1"/>
  <c r="G356" i="1"/>
  <c r="G364" i="1"/>
  <c r="G372" i="1"/>
  <c r="G380" i="1"/>
  <c r="G388" i="1"/>
  <c r="G396" i="1"/>
  <c r="G233" i="1"/>
  <c r="G241" i="1"/>
  <c r="G249" i="1"/>
  <c r="G257" i="1"/>
  <c r="G265" i="1"/>
  <c r="G273" i="1"/>
  <c r="G281" i="1"/>
  <c r="G289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5" i="1"/>
  <c r="F399" i="1"/>
  <c r="F278" i="1"/>
  <c r="F283" i="1"/>
  <c r="F235" i="1"/>
  <c r="F239" i="1"/>
  <c r="F243" i="1"/>
  <c r="F247" i="1"/>
  <c r="F251" i="1"/>
  <c r="F255" i="1"/>
  <c r="F259" i="1"/>
  <c r="F263" i="1"/>
  <c r="F267" i="1"/>
  <c r="F271" i="1"/>
  <c r="F275" i="1"/>
  <c r="F286" i="1"/>
  <c r="F290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384" i="1"/>
  <c r="F388" i="1"/>
  <c r="F392" i="1"/>
  <c r="F396" i="1"/>
  <c r="F400" i="1"/>
  <c r="F325" i="1"/>
  <c r="F279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7" i="1"/>
  <c r="F291" i="1"/>
  <c r="F333" i="1"/>
  <c r="F341" i="1"/>
  <c r="F349" i="1"/>
  <c r="F357" i="1"/>
  <c r="F365" i="1"/>
  <c r="F373" i="1"/>
  <c r="F381" i="1"/>
  <c r="F389" i="1"/>
  <c r="F397" i="1"/>
  <c r="F282" i="1"/>
  <c r="F238" i="1"/>
  <c r="F246" i="1"/>
  <c r="F254" i="1"/>
  <c r="F262" i="1"/>
  <c r="F270" i="1"/>
  <c r="F285" i="1"/>
  <c r="F326" i="1"/>
  <c r="F334" i="1"/>
  <c r="F342" i="1"/>
  <c r="F350" i="1"/>
  <c r="F358" i="1"/>
  <c r="F366" i="1"/>
  <c r="F374" i="1"/>
  <c r="F382" i="1"/>
  <c r="F390" i="1"/>
  <c r="F398" i="1"/>
  <c r="F280" i="1"/>
  <c r="F233" i="1"/>
  <c r="F241" i="1"/>
  <c r="F249" i="1"/>
  <c r="F257" i="1"/>
  <c r="F265" i="1"/>
  <c r="F273" i="1"/>
  <c r="F288" i="1"/>
  <c r="F329" i="1"/>
  <c r="F337" i="1"/>
  <c r="F345" i="1"/>
  <c r="F353" i="1"/>
  <c r="F361" i="1"/>
  <c r="F369" i="1"/>
  <c r="F377" i="1"/>
  <c r="F385" i="1"/>
  <c r="F393" i="1"/>
  <c r="F401" i="1"/>
  <c r="F277" i="1"/>
  <c r="F234" i="1"/>
  <c r="F242" i="1"/>
  <c r="F250" i="1"/>
  <c r="F258" i="1"/>
  <c r="F266" i="1"/>
  <c r="F274" i="1"/>
  <c r="F289" i="1"/>
  <c r="F109" i="1"/>
  <c r="F330" i="1"/>
  <c r="F338" i="1"/>
  <c r="F346" i="1"/>
  <c r="F354" i="1"/>
  <c r="F362" i="1"/>
  <c r="F370" i="1"/>
  <c r="F378" i="1"/>
  <c r="F386" i="1"/>
  <c r="F394" i="1"/>
  <c r="F293" i="1"/>
  <c r="F281" i="1"/>
  <c r="F237" i="1"/>
  <c r="F245" i="1"/>
  <c r="F253" i="1"/>
  <c r="F261" i="1"/>
  <c r="F269" i="1"/>
  <c r="F284" i="1"/>
  <c r="F292" i="1"/>
  <c r="F231" i="1"/>
  <c r="H329" i="1"/>
  <c r="H333" i="1"/>
  <c r="H337" i="1"/>
  <c r="H341" i="1"/>
  <c r="H345" i="1"/>
  <c r="H349" i="1"/>
  <c r="H353" i="1"/>
  <c r="H357" i="1"/>
  <c r="H361" i="1"/>
  <c r="H365" i="1"/>
  <c r="H369" i="1"/>
  <c r="H373" i="1"/>
  <c r="H377" i="1"/>
  <c r="H381" i="1"/>
  <c r="H385" i="1"/>
  <c r="H389" i="1"/>
  <c r="H393" i="1"/>
  <c r="H397" i="1"/>
  <c r="H401" i="1"/>
  <c r="H327" i="1"/>
  <c r="H332" i="1"/>
  <c r="H338" i="1"/>
  <c r="H343" i="1"/>
  <c r="H348" i="1"/>
  <c r="H354" i="1"/>
  <c r="H359" i="1"/>
  <c r="H364" i="1"/>
  <c r="H370" i="1"/>
  <c r="H375" i="1"/>
  <c r="H380" i="1"/>
  <c r="H386" i="1"/>
  <c r="H391" i="1"/>
  <c r="H396" i="1"/>
  <c r="H328" i="1"/>
  <c r="H334" i="1"/>
  <c r="H339" i="1"/>
  <c r="H344" i="1"/>
  <c r="H350" i="1"/>
  <c r="H355" i="1"/>
  <c r="H360" i="1"/>
  <c r="H366" i="1"/>
  <c r="H371" i="1"/>
  <c r="H376" i="1"/>
  <c r="H382" i="1"/>
  <c r="H387" i="1"/>
  <c r="H392" i="1"/>
  <c r="H398" i="1"/>
  <c r="H330" i="1"/>
  <c r="H335" i="1"/>
  <c r="H340" i="1"/>
  <c r="H346" i="1"/>
  <c r="H351" i="1"/>
  <c r="H356" i="1"/>
  <c r="H362" i="1"/>
  <c r="H367" i="1"/>
  <c r="H372" i="1"/>
  <c r="H378" i="1"/>
  <c r="H383" i="1"/>
  <c r="H388" i="1"/>
  <c r="H394" i="1"/>
  <c r="H399" i="1"/>
  <c r="H326" i="1"/>
  <c r="H331" i="1"/>
  <c r="H336" i="1"/>
  <c r="H342" i="1"/>
  <c r="H347" i="1"/>
  <c r="H352" i="1"/>
  <c r="H358" i="1"/>
  <c r="H363" i="1"/>
  <c r="H368" i="1"/>
  <c r="H374" i="1"/>
  <c r="H379" i="1"/>
  <c r="H384" i="1"/>
  <c r="H390" i="1"/>
  <c r="H395" i="1"/>
  <c r="H400" i="1"/>
  <c r="H325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32" i="1"/>
  <c r="H236" i="1"/>
  <c r="H240" i="1"/>
  <c r="H244" i="1"/>
  <c r="H237" i="1"/>
  <c r="H249" i="1"/>
  <c r="H257" i="1"/>
  <c r="H265" i="1"/>
  <c r="H273" i="1"/>
  <c r="H281" i="1"/>
  <c r="H289" i="1"/>
  <c r="H241" i="1"/>
  <c r="H252" i="1"/>
  <c r="H260" i="1"/>
  <c r="H268" i="1"/>
  <c r="H276" i="1"/>
  <c r="H284" i="1"/>
  <c r="H292" i="1"/>
  <c r="H245" i="1"/>
  <c r="H253" i="1"/>
  <c r="H261" i="1"/>
  <c r="H269" i="1"/>
  <c r="H277" i="1"/>
  <c r="H285" i="1"/>
  <c r="H293" i="1"/>
  <c r="H233" i="1"/>
  <c r="H248" i="1"/>
  <c r="H256" i="1"/>
  <c r="H264" i="1"/>
  <c r="H272" i="1"/>
  <c r="H280" i="1"/>
  <c r="H288" i="1"/>
  <c r="I140" i="1" l="1"/>
  <c r="J140" i="1" s="1"/>
  <c r="I502" i="1"/>
  <c r="J502" i="1" s="1"/>
  <c r="I505" i="1"/>
  <c r="J505" i="1" s="1"/>
  <c r="I462" i="1"/>
  <c r="J462" i="1" s="1"/>
  <c r="I228" i="1"/>
  <c r="J228" i="1" s="1"/>
  <c r="I515" i="1"/>
  <c r="J515" i="1" s="1"/>
  <c r="I151" i="1"/>
  <c r="J151" i="1" s="1"/>
  <c r="I493" i="1"/>
  <c r="J493" i="1" s="1"/>
  <c r="I101" i="1"/>
  <c r="J101" i="1" s="1"/>
  <c r="I143" i="1"/>
  <c r="J143" i="1" s="1"/>
  <c r="I416" i="1"/>
  <c r="J416" i="1" s="1"/>
  <c r="I158" i="1"/>
  <c r="J158" i="1" s="1"/>
  <c r="I500" i="1"/>
  <c r="J500" i="1" s="1"/>
  <c r="I60" i="1"/>
  <c r="J60" i="1" s="1"/>
  <c r="I28" i="1"/>
  <c r="J28" i="1" s="1"/>
  <c r="I76" i="1"/>
  <c r="J76" i="1" s="1"/>
  <c r="I448" i="1"/>
  <c r="J448" i="1" s="1"/>
  <c r="I118" i="1"/>
  <c r="J118" i="1" s="1"/>
  <c r="I423" i="1"/>
  <c r="J423" i="1" s="1"/>
  <c r="I164" i="1"/>
  <c r="J164" i="1" s="1"/>
  <c r="I34" i="1"/>
  <c r="J34" i="1" s="1"/>
  <c r="I124" i="1"/>
  <c r="J124" i="1" s="1"/>
  <c r="I67" i="1"/>
  <c r="J67" i="1" s="1"/>
  <c r="I114" i="1"/>
  <c r="J114" i="1" s="1"/>
  <c r="I512" i="1"/>
  <c r="J512" i="1" s="1"/>
  <c r="I443" i="1"/>
  <c r="J443" i="1" s="1"/>
  <c r="I412" i="1"/>
  <c r="J412" i="1" s="1"/>
  <c r="I13" i="1"/>
  <c r="J13" i="1" s="1"/>
  <c r="I37" i="1"/>
  <c r="J37" i="1" s="1"/>
  <c r="I85" i="1"/>
  <c r="J85" i="1" s="1"/>
  <c r="I457" i="1"/>
  <c r="J457" i="1" s="1"/>
  <c r="I127" i="1"/>
  <c r="J127" i="1" s="1"/>
  <c r="I174" i="1"/>
  <c r="J174" i="1" s="1"/>
  <c r="I20" i="1"/>
  <c r="J20" i="1" s="1"/>
  <c r="I484" i="1"/>
  <c r="J484" i="1" s="1"/>
  <c r="I44" i="1"/>
  <c r="J44" i="1" s="1"/>
  <c r="I92" i="1"/>
  <c r="J92" i="1" s="1"/>
  <c r="I464" i="1"/>
  <c r="J464" i="1" s="1"/>
  <c r="I134" i="1"/>
  <c r="J134" i="1" s="1"/>
  <c r="I406" i="1"/>
  <c r="J406" i="1" s="1"/>
  <c r="I25" i="1"/>
  <c r="J25" i="1" s="1"/>
  <c r="I489" i="1"/>
  <c r="J489" i="1" s="1"/>
  <c r="I49" i="1"/>
  <c r="J49" i="1" s="1"/>
  <c r="I139" i="1"/>
  <c r="J139" i="1" s="1"/>
  <c r="I187" i="1"/>
  <c r="J187" i="1" s="1"/>
  <c r="I188" i="1"/>
  <c r="J188" i="1" s="1"/>
  <c r="I199" i="1"/>
  <c r="J199" i="1" s="1"/>
  <c r="I186" i="1"/>
  <c r="J186" i="1" s="1"/>
  <c r="I203" i="1"/>
  <c r="J203" i="1" s="1"/>
  <c r="I202" i="1"/>
  <c r="J202" i="1" s="1"/>
  <c r="I192" i="1"/>
  <c r="J192" i="1" s="1"/>
  <c r="I214" i="1"/>
  <c r="J214" i="1" s="1"/>
  <c r="I198" i="1"/>
  <c r="J198" i="1" s="1"/>
  <c r="I213" i="1"/>
  <c r="J213" i="1" s="1"/>
  <c r="I189" i="1"/>
  <c r="J189" i="1" s="1"/>
  <c r="I204" i="1"/>
  <c r="J204" i="1" s="1"/>
  <c r="I211" i="1"/>
  <c r="J211" i="1" s="1"/>
  <c r="I195" i="1"/>
  <c r="J195" i="1" s="1"/>
  <c r="I193" i="1"/>
  <c r="J193" i="1" s="1"/>
  <c r="I209" i="1"/>
  <c r="J209" i="1" s="1"/>
  <c r="I205" i="1"/>
  <c r="J205" i="1" s="1"/>
  <c r="I207" i="1"/>
  <c r="J207" i="1" s="1"/>
  <c r="I191" i="1"/>
  <c r="J191" i="1" s="1"/>
  <c r="I196" i="1"/>
  <c r="J196" i="1" s="1"/>
  <c r="I197" i="1"/>
  <c r="J197" i="1" s="1"/>
  <c r="I206" i="1"/>
  <c r="J206" i="1" s="1"/>
  <c r="I190" i="1"/>
  <c r="J190" i="1" s="1"/>
  <c r="I208" i="1"/>
  <c r="J208" i="1" s="1"/>
  <c r="I170" i="1"/>
  <c r="J170" i="1" s="1"/>
  <c r="I460" i="1"/>
  <c r="J460" i="1" s="1"/>
  <c r="I409" i="1"/>
  <c r="J409" i="1" s="1"/>
  <c r="I163" i="1"/>
  <c r="J163" i="1" s="1"/>
  <c r="I298" i="1"/>
  <c r="J298" i="1" s="1"/>
  <c r="I33" i="1"/>
  <c r="J33" i="1" s="1"/>
  <c r="I453" i="1"/>
  <c r="J453" i="1" s="1"/>
  <c r="I123" i="1"/>
  <c r="J123" i="1" s="1"/>
  <c r="I216" i="1"/>
  <c r="J216" i="1" s="1"/>
  <c r="I200" i="1"/>
  <c r="J200" i="1" s="1"/>
  <c r="I210" i="1"/>
  <c r="J210" i="1" s="1"/>
  <c r="I194" i="1"/>
  <c r="J194" i="1" s="1"/>
  <c r="I201" i="1"/>
  <c r="J201" i="1" s="1"/>
  <c r="I212" i="1"/>
  <c r="J212" i="1" s="1"/>
  <c r="I215" i="1"/>
  <c r="J215" i="1" s="1"/>
  <c r="I217" i="1"/>
  <c r="J217" i="1" s="1"/>
  <c r="I439" i="1"/>
  <c r="J439" i="1" s="1"/>
  <c r="I219" i="1"/>
  <c r="J219" i="1" s="1"/>
  <c r="I218" i="1"/>
  <c r="J218" i="1" s="1"/>
  <c r="I507" i="1"/>
  <c r="J507" i="1" s="1"/>
  <c r="I182" i="1"/>
  <c r="J182" i="1" s="1"/>
  <c r="I506" i="1"/>
  <c r="J506" i="1" s="1"/>
  <c r="I181" i="1"/>
  <c r="J181" i="1" s="1"/>
  <c r="I162" i="1"/>
  <c r="J162" i="1" s="1"/>
  <c r="I526" i="1"/>
  <c r="J526" i="1" s="1"/>
  <c r="I183" i="1"/>
  <c r="J183" i="1" s="1"/>
  <c r="I48" i="1"/>
  <c r="J48" i="1" s="1"/>
  <c r="I138" i="1"/>
  <c r="J138" i="1" s="1"/>
  <c r="I308" i="1"/>
  <c r="J308" i="1" s="1"/>
  <c r="I452" i="1"/>
  <c r="J452" i="1" s="1"/>
  <c r="I314" i="1"/>
  <c r="J314" i="1" s="1"/>
  <c r="I104" i="1"/>
  <c r="J104" i="1" s="1"/>
  <c r="I428" i="1"/>
  <c r="J428" i="1" s="1"/>
  <c r="I15" i="1"/>
  <c r="J15" i="1" s="1"/>
  <c r="I304" i="1"/>
  <c r="J304" i="1" s="1"/>
  <c r="I39" i="1"/>
  <c r="J39" i="1" s="1"/>
  <c r="I87" i="1"/>
  <c r="J87" i="1" s="1"/>
  <c r="I459" i="1"/>
  <c r="J459" i="1" s="1"/>
  <c r="I129" i="1"/>
  <c r="J129" i="1" s="1"/>
  <c r="I435" i="1"/>
  <c r="J435" i="1" s="1"/>
  <c r="I176" i="1"/>
  <c r="J176" i="1" s="1"/>
  <c r="I486" i="1"/>
  <c r="J486" i="1" s="1"/>
  <c r="I94" i="1"/>
  <c r="J94" i="1" s="1"/>
  <c r="I466" i="1"/>
  <c r="J466" i="1" s="1"/>
  <c r="I136" i="1"/>
  <c r="J136" i="1" s="1"/>
  <c r="I64" i="1"/>
  <c r="J64" i="1" s="1"/>
  <c r="I165" i="1"/>
  <c r="J165" i="1" s="1"/>
  <c r="I11" i="1"/>
  <c r="J11" i="1" s="1"/>
  <c r="I300" i="1"/>
  <c r="J300" i="1" s="1"/>
  <c r="I35" i="1"/>
  <c r="J35" i="1" s="1"/>
  <c r="I83" i="1"/>
  <c r="J83" i="1" s="1"/>
  <c r="I455" i="1"/>
  <c r="J455" i="1" s="1"/>
  <c r="I125" i="1"/>
  <c r="J125" i="1" s="1"/>
  <c r="I82" i="1"/>
  <c r="J82" i="1" s="1"/>
  <c r="I454" i="1"/>
  <c r="J454" i="1" s="1"/>
  <c r="I26" i="1"/>
  <c r="J26" i="1" s="1"/>
  <c r="I528" i="1"/>
  <c r="J528" i="1" s="1"/>
  <c r="I319" i="1"/>
  <c r="J319" i="1" s="1"/>
  <c r="I297" i="1"/>
  <c r="J297" i="1" s="1"/>
  <c r="I476" i="1"/>
  <c r="J476" i="1" s="1"/>
  <c r="I309" i="1"/>
  <c r="J309" i="1" s="1"/>
  <c r="I421" i="1"/>
  <c r="J421" i="1" s="1"/>
  <c r="I74" i="1"/>
  <c r="J74" i="1" s="1"/>
  <c r="I146" i="1"/>
  <c r="J146" i="1" s="1"/>
  <c r="I303" i="1"/>
  <c r="J303" i="1" s="1"/>
  <c r="I86" i="1"/>
  <c r="J86" i="1" s="1"/>
  <c r="I458" i="1"/>
  <c r="J458" i="1" s="1"/>
  <c r="I128" i="1"/>
  <c r="J128" i="1" s="1"/>
  <c r="I485" i="1"/>
  <c r="J485" i="1" s="1"/>
  <c r="I93" i="1"/>
  <c r="J93" i="1" s="1"/>
  <c r="I135" i="1"/>
  <c r="J135" i="1" s="1"/>
  <c r="I63" i="1"/>
  <c r="J63" i="1" s="1"/>
  <c r="I408" i="1"/>
  <c r="J408" i="1" s="1"/>
  <c r="I492" i="1"/>
  <c r="J492" i="1" s="1"/>
  <c r="I52" i="1"/>
  <c r="J52" i="1" s="1"/>
  <c r="I472" i="1"/>
  <c r="J472" i="1" s="1"/>
  <c r="I142" i="1"/>
  <c r="J142" i="1" s="1"/>
  <c r="I110" i="1"/>
  <c r="J110" i="1" s="1"/>
  <c r="I415" i="1"/>
  <c r="J415" i="1" s="1"/>
  <c r="I107" i="1"/>
  <c r="J107" i="1" s="1"/>
  <c r="I479" i="1"/>
  <c r="J479" i="1" s="1"/>
  <c r="I498" i="1"/>
  <c r="J498" i="1" s="1"/>
  <c r="I478" i="1"/>
  <c r="J478" i="1" s="1"/>
  <c r="I116" i="1"/>
  <c r="J116" i="1" s="1"/>
  <c r="I413" i="1"/>
  <c r="J413" i="1" s="1"/>
  <c r="I497" i="1"/>
  <c r="J497" i="1" s="1"/>
  <c r="I105" i="1"/>
  <c r="J105" i="1" s="1"/>
  <c r="I147" i="1"/>
  <c r="J147" i="1" s="1"/>
  <c r="I404" i="1"/>
  <c r="J404" i="1" s="1"/>
  <c r="I59" i="1"/>
  <c r="J59" i="1" s="1"/>
  <c r="I56" i="1"/>
  <c r="J56" i="1" s="1"/>
  <c r="I317" i="1"/>
  <c r="J317" i="1" s="1"/>
  <c r="I525" i="1"/>
  <c r="J525" i="1" s="1"/>
  <c r="I169" i="1"/>
  <c r="J169" i="1" s="1"/>
  <c r="I424" i="1"/>
  <c r="J424" i="1" s="1"/>
  <c r="I422" i="1"/>
  <c r="J422" i="1" s="1"/>
  <c r="I9" i="1"/>
  <c r="J9" i="1" s="1"/>
  <c r="I81" i="1"/>
  <c r="J81" i="1" s="1"/>
  <c r="I342" i="1"/>
  <c r="J342" i="1" s="1"/>
  <c r="I360" i="1"/>
  <c r="J360" i="1" s="1"/>
  <c r="I351" i="1"/>
  <c r="J351" i="1" s="1"/>
  <c r="I442" i="1"/>
  <c r="J442" i="1" s="1"/>
  <c r="I518" i="1"/>
  <c r="J518" i="1" s="1"/>
  <c r="I517" i="1"/>
  <c r="J517" i="1" s="1"/>
  <c r="I511" i="1"/>
  <c r="J511" i="1" s="1"/>
  <c r="I429" i="1"/>
  <c r="J429" i="1" s="1"/>
  <c r="I510" i="1"/>
  <c r="J510" i="1" s="1"/>
  <c r="I229" i="1"/>
  <c r="I451" i="1"/>
  <c r="J451" i="1" s="1"/>
  <c r="I121" i="1"/>
  <c r="J121" i="1" s="1"/>
  <c r="I427" i="1"/>
  <c r="J427" i="1" s="1"/>
  <c r="I168" i="1"/>
  <c r="J168" i="1" s="1"/>
  <c r="I175" i="1"/>
  <c r="J175" i="1" s="1"/>
  <c r="I150" i="1"/>
  <c r="J150" i="1" s="1"/>
  <c r="I100" i="1"/>
  <c r="J100" i="1" s="1"/>
  <c r="I414" i="1"/>
  <c r="J414" i="1" s="1"/>
  <c r="I398" i="1"/>
  <c r="J398" i="1" s="1"/>
  <c r="I395" i="1"/>
  <c r="J395" i="1" s="1"/>
  <c r="I80" i="1"/>
  <c r="J80" i="1" s="1"/>
  <c r="I178" i="1"/>
  <c r="J178" i="1" s="1"/>
  <c r="I73" i="1"/>
  <c r="J73" i="1" s="1"/>
  <c r="I55" i="1"/>
  <c r="J55" i="1" s="1"/>
  <c r="I103" i="1"/>
  <c r="J103" i="1" s="1"/>
  <c r="I78" i="1"/>
  <c r="J78" i="1" s="1"/>
  <c r="I167" i="1"/>
  <c r="J167" i="1" s="1"/>
  <c r="I302" i="1"/>
  <c r="J302" i="1" s="1"/>
  <c r="I433" i="1"/>
  <c r="J433" i="1" s="1"/>
  <c r="I51" i="1"/>
  <c r="J51" i="1" s="1"/>
  <c r="I471" i="1"/>
  <c r="J471" i="1" s="1"/>
  <c r="I438" i="1"/>
  <c r="J438" i="1" s="1"/>
  <c r="I405" i="1"/>
  <c r="J405" i="1" s="1"/>
  <c r="I97" i="1"/>
  <c r="J97" i="1" s="1"/>
  <c r="I469" i="1"/>
  <c r="J469" i="1" s="1"/>
  <c r="I293" i="1"/>
  <c r="J293" i="1" s="1"/>
  <c r="I323" i="1"/>
  <c r="J323" i="1" s="1"/>
  <c r="I227" i="1"/>
  <c r="J227" i="1" s="1"/>
  <c r="I68" i="1"/>
  <c r="J68" i="1" s="1"/>
  <c r="I154" i="1"/>
  <c r="J154" i="1" s="1"/>
  <c r="I508" i="1"/>
  <c r="J508" i="1" s="1"/>
  <c r="I70" i="1"/>
  <c r="J70" i="1" s="1"/>
  <c r="I316" i="1"/>
  <c r="J316" i="1" s="1"/>
  <c r="I315" i="1"/>
  <c r="J315" i="1" s="1"/>
  <c r="I444" i="1"/>
  <c r="J444" i="1" s="1"/>
  <c r="I496" i="1"/>
  <c r="J496" i="1" s="1"/>
  <c r="I436" i="1"/>
  <c r="J436" i="1" s="1"/>
  <c r="I23" i="1"/>
  <c r="J23" i="1" s="1"/>
  <c r="I137" i="1"/>
  <c r="J137" i="1" s="1"/>
  <c r="I159" i="1"/>
  <c r="J159" i="1" s="1"/>
  <c r="I432" i="1"/>
  <c r="J432" i="1" s="1"/>
  <c r="I19" i="1"/>
  <c r="J19" i="1" s="1"/>
  <c r="I431" i="1"/>
  <c r="J431" i="1" s="1"/>
  <c r="I172" i="1"/>
  <c r="J172" i="1" s="1"/>
  <c r="I42" i="1"/>
  <c r="J42" i="1" s="1"/>
  <c r="I90" i="1"/>
  <c r="J90" i="1" s="1"/>
  <c r="I430" i="1"/>
  <c r="J430" i="1" s="1"/>
  <c r="I461" i="1"/>
  <c r="J461" i="1" s="1"/>
  <c r="I222" i="1"/>
  <c r="J222" i="1" s="1"/>
  <c r="I359" i="1"/>
  <c r="J359" i="1" s="1"/>
  <c r="I397" i="1"/>
  <c r="J397" i="1" s="1"/>
  <c r="I381" i="1"/>
  <c r="J381" i="1" s="1"/>
  <c r="I365" i="1"/>
  <c r="J365" i="1" s="1"/>
  <c r="I349" i="1"/>
  <c r="J349" i="1" s="1"/>
  <c r="I333" i="1"/>
  <c r="J333" i="1" s="1"/>
  <c r="I519" i="1"/>
  <c r="J519" i="1" s="1"/>
  <c r="I184" i="1"/>
  <c r="J184" i="1" s="1"/>
  <c r="I153" i="1"/>
  <c r="J153" i="1" s="1"/>
  <c r="I475" i="1"/>
  <c r="J475" i="1" s="1"/>
  <c r="I113" i="1"/>
  <c r="J113" i="1" s="1"/>
  <c r="I305" i="1"/>
  <c r="J305" i="1" s="1"/>
  <c r="I252" i="1"/>
  <c r="J252" i="1" s="1"/>
  <c r="I237" i="1"/>
  <c r="J237" i="1" s="1"/>
  <c r="I399" i="1"/>
  <c r="J399" i="1" s="1"/>
  <c r="I356" i="1"/>
  <c r="J356" i="1" s="1"/>
  <c r="I335" i="1"/>
  <c r="J335" i="1" s="1"/>
  <c r="I366" i="1"/>
  <c r="J366" i="1" s="1"/>
  <c r="I344" i="1"/>
  <c r="J344" i="1" s="1"/>
  <c r="I122" i="1"/>
  <c r="J122" i="1" s="1"/>
  <c r="I152" i="1"/>
  <c r="J152" i="1" s="1"/>
  <c r="I54" i="1"/>
  <c r="J54" i="1" s="1"/>
  <c r="I474" i="1"/>
  <c r="J474" i="1" s="1"/>
  <c r="I112" i="1"/>
  <c r="J112" i="1" s="1"/>
  <c r="I43" i="1"/>
  <c r="J43" i="1" s="1"/>
  <c r="I18" i="1"/>
  <c r="J18" i="1" s="1"/>
  <c r="I482" i="1"/>
  <c r="J482" i="1" s="1"/>
  <c r="I400" i="1"/>
  <c r="J400" i="1" s="1"/>
  <c r="I394" i="1"/>
  <c r="J394" i="1" s="1"/>
  <c r="I468" i="1"/>
  <c r="J468" i="1" s="1"/>
  <c r="J229" i="1"/>
  <c r="I161" i="1"/>
  <c r="J161" i="1" s="1"/>
  <c r="I79" i="1"/>
  <c r="J79" i="1" s="1"/>
  <c r="I499" i="1"/>
  <c r="J499" i="1" s="1"/>
  <c r="I447" i="1"/>
  <c r="J447" i="1" s="1"/>
  <c r="I106" i="1"/>
  <c r="J106" i="1" s="1"/>
  <c r="I312" i="1"/>
  <c r="J312" i="1" s="1"/>
  <c r="I88" i="1"/>
  <c r="J88" i="1" s="1"/>
  <c r="I311" i="1"/>
  <c r="J311" i="1" s="1"/>
  <c r="I223" i="1"/>
  <c r="J223" i="1" s="1"/>
  <c r="I8" i="1"/>
  <c r="J8" i="1" s="1"/>
  <c r="I66" i="1"/>
  <c r="J66" i="1" s="1"/>
  <c r="I160" i="1"/>
  <c r="J160" i="1" s="1"/>
  <c r="I295" i="1"/>
  <c r="J295" i="1" s="1"/>
  <c r="I120" i="1"/>
  <c r="J120" i="1" s="1"/>
  <c r="I407" i="1"/>
  <c r="J407" i="1" s="1"/>
  <c r="I491" i="1"/>
  <c r="J491" i="1" s="1"/>
  <c r="I99" i="1"/>
  <c r="J99" i="1" s="1"/>
  <c r="I141" i="1"/>
  <c r="J141" i="1" s="1"/>
  <c r="I490" i="1"/>
  <c r="J490" i="1" s="1"/>
  <c r="I98" i="1"/>
  <c r="J98" i="1" s="1"/>
  <c r="I296" i="1"/>
  <c r="J296" i="1" s="1"/>
  <c r="I130" i="1"/>
  <c r="J130" i="1" s="1"/>
  <c r="I226" i="1"/>
  <c r="J226" i="1" s="1"/>
  <c r="I179" i="1"/>
  <c r="J179" i="1" s="1"/>
  <c r="I32" i="1"/>
  <c r="J32" i="1" s="1"/>
  <c r="I47" i="1"/>
  <c r="J47" i="1" s="1"/>
  <c r="I467" i="1"/>
  <c r="J467" i="1" s="1"/>
  <c r="I65" i="1"/>
  <c r="J65" i="1" s="1"/>
  <c r="I61" i="1"/>
  <c r="J61" i="1" s="1"/>
  <c r="I77" i="1"/>
  <c r="J77" i="1" s="1"/>
  <c r="I119" i="1"/>
  <c r="J119" i="1" s="1"/>
  <c r="I166" i="1"/>
  <c r="J166" i="1" s="1"/>
  <c r="I301" i="1"/>
  <c r="J301" i="1" s="1"/>
  <c r="I84" i="1"/>
  <c r="J84" i="1" s="1"/>
  <c r="I126" i="1"/>
  <c r="J126" i="1" s="1"/>
  <c r="I173" i="1"/>
  <c r="J173" i="1" s="1"/>
  <c r="I483" i="1"/>
  <c r="J483" i="1" s="1"/>
  <c r="I91" i="1"/>
  <c r="J91" i="1" s="1"/>
  <c r="I133" i="1"/>
  <c r="J133" i="1" s="1"/>
  <c r="I171" i="1"/>
  <c r="J171" i="1" s="1"/>
  <c r="I481" i="1"/>
  <c r="J481" i="1" s="1"/>
  <c r="I89" i="1"/>
  <c r="J89" i="1" s="1"/>
  <c r="I131" i="1"/>
  <c r="J131" i="1" s="1"/>
  <c r="I307" i="1"/>
  <c r="J307" i="1" s="1"/>
  <c r="I521" i="1"/>
  <c r="J521" i="1" s="1"/>
  <c r="I527" i="1"/>
  <c r="J527" i="1" s="1"/>
  <c r="I96" i="1"/>
  <c r="J96" i="1" s="1"/>
  <c r="I221" i="1"/>
  <c r="J221" i="1" s="1"/>
  <c r="I514" i="1"/>
  <c r="J514" i="1" s="1"/>
  <c r="I420" i="1"/>
  <c r="J420" i="1" s="1"/>
  <c r="I7" i="1"/>
  <c r="J7" i="1" s="1"/>
  <c r="I31" i="1"/>
  <c r="J31" i="1" s="1"/>
  <c r="I14" i="1"/>
  <c r="J14" i="1" s="1"/>
  <c r="I38" i="1"/>
  <c r="J38" i="1" s="1"/>
  <c r="I434" i="1"/>
  <c r="J434" i="1" s="1"/>
  <c r="I21" i="1"/>
  <c r="J21" i="1" s="1"/>
  <c r="I45" i="1"/>
  <c r="J45" i="1" s="1"/>
  <c r="I465" i="1"/>
  <c r="J465" i="1" s="1"/>
  <c r="I157" i="1"/>
  <c r="J157" i="1" s="1"/>
  <c r="I117" i="1"/>
  <c r="J117" i="1" s="1"/>
  <c r="I156" i="1"/>
  <c r="J156" i="1" s="1"/>
  <c r="I58" i="1"/>
  <c r="J58" i="1" s="1"/>
  <c r="I155" i="1"/>
  <c r="J155" i="1" s="1"/>
  <c r="I57" i="1"/>
  <c r="J57" i="1" s="1"/>
  <c r="I477" i="1"/>
  <c r="J477" i="1" s="1"/>
  <c r="I115" i="1"/>
  <c r="J115" i="1" s="1"/>
  <c r="I284" i="1"/>
  <c r="J284" i="1" s="1"/>
  <c r="J313" i="1"/>
  <c r="I22" i="1"/>
  <c r="J22" i="1" s="1"/>
  <c r="I473" i="1"/>
  <c r="J473" i="1" s="1"/>
  <c r="I299" i="1"/>
  <c r="J299" i="1" s="1"/>
  <c r="I330" i="1"/>
  <c r="J330" i="1" s="1"/>
  <c r="I393" i="1"/>
  <c r="J393" i="1" s="1"/>
  <c r="I361" i="1"/>
  <c r="J361" i="1" s="1"/>
  <c r="I109" i="1"/>
  <c r="J109" i="1" s="1"/>
  <c r="I529" i="1"/>
  <c r="J529" i="1" s="1"/>
  <c r="I520" i="1"/>
  <c r="J520" i="1" s="1"/>
  <c r="I488" i="1"/>
  <c r="J488" i="1" s="1"/>
  <c r="I437" i="1"/>
  <c r="J437" i="1" s="1"/>
  <c r="I503" i="1"/>
  <c r="J503" i="1" s="1"/>
  <c r="I16" i="1"/>
  <c r="J16" i="1" s="1"/>
  <c r="I509" i="1"/>
  <c r="J509" i="1" s="1"/>
  <c r="I411" i="1"/>
  <c r="J411" i="1" s="1"/>
  <c r="I495" i="1"/>
  <c r="J495" i="1" s="1"/>
  <c r="I145" i="1"/>
  <c r="J145" i="1" s="1"/>
  <c r="I419" i="1"/>
  <c r="J419" i="1" s="1"/>
  <c r="I6" i="1"/>
  <c r="J6" i="1" s="1"/>
  <c r="I30" i="1"/>
  <c r="J30" i="1" s="1"/>
  <c r="I450" i="1"/>
  <c r="J450" i="1" s="1"/>
  <c r="I426" i="1"/>
  <c r="J426" i="1" s="1"/>
  <c r="I440" i="1"/>
  <c r="J440" i="1" s="1"/>
  <c r="I149" i="1"/>
  <c r="J149" i="1" s="1"/>
  <c r="I50" i="1"/>
  <c r="J50" i="1" s="1"/>
  <c r="I470" i="1"/>
  <c r="J470" i="1" s="1"/>
  <c r="I522" i="1"/>
  <c r="J522" i="1" s="1"/>
  <c r="I46" i="1"/>
  <c r="J46" i="1" s="1"/>
  <c r="I53" i="1"/>
  <c r="J53" i="1" s="1"/>
  <c r="I111" i="1"/>
  <c r="J111" i="1" s="1"/>
  <c r="I336" i="1"/>
  <c r="J336" i="1" s="1"/>
  <c r="I329" i="1"/>
  <c r="J329" i="1" s="1"/>
  <c r="I69" i="1"/>
  <c r="J69" i="1" s="1"/>
  <c r="I322" i="1"/>
  <c r="J322" i="1" s="1"/>
  <c r="I504" i="1"/>
  <c r="J504" i="1" s="1"/>
  <c r="I24" i="1"/>
  <c r="J24" i="1" s="1"/>
  <c r="I40" i="1"/>
  <c r="J40" i="1" s="1"/>
  <c r="I523" i="1"/>
  <c r="J523" i="1" s="1"/>
  <c r="I403" i="1"/>
  <c r="J403" i="1" s="1"/>
  <c r="I487" i="1"/>
  <c r="J487" i="1" s="1"/>
  <c r="I95" i="1"/>
  <c r="J95" i="1" s="1"/>
  <c r="I410" i="1"/>
  <c r="J410" i="1" s="1"/>
  <c r="I494" i="1"/>
  <c r="J494" i="1" s="1"/>
  <c r="I102" i="1"/>
  <c r="J102" i="1" s="1"/>
  <c r="I144" i="1"/>
  <c r="J144" i="1" s="1"/>
  <c r="I418" i="1"/>
  <c r="J418" i="1" s="1"/>
  <c r="I5" i="1"/>
  <c r="J5" i="1" s="1"/>
  <c r="I29" i="1"/>
  <c r="J29" i="1" s="1"/>
  <c r="I449" i="1"/>
  <c r="J449" i="1" s="1"/>
  <c r="I425" i="1"/>
  <c r="J425" i="1" s="1"/>
  <c r="I12" i="1"/>
  <c r="J12" i="1" s="1"/>
  <c r="I36" i="1"/>
  <c r="J36" i="1" s="1"/>
  <c r="I456" i="1"/>
  <c r="J456" i="1" s="1"/>
  <c r="I463" i="1"/>
  <c r="J463" i="1" s="1"/>
  <c r="I17" i="1"/>
  <c r="J17" i="1" s="1"/>
  <c r="I41" i="1"/>
  <c r="J41" i="1" s="1"/>
  <c r="I379" i="1"/>
  <c r="J379" i="1" s="1"/>
  <c r="I358" i="1"/>
  <c r="J358" i="1" s="1"/>
  <c r="I371" i="1"/>
  <c r="J371" i="1" s="1"/>
  <c r="I364" i="1"/>
  <c r="J364" i="1" s="1"/>
  <c r="I273" i="1"/>
  <c r="J273" i="1" s="1"/>
  <c r="I279" i="1"/>
  <c r="J279" i="1" s="1"/>
  <c r="I263" i="1"/>
  <c r="J263" i="1" s="1"/>
  <c r="I247" i="1"/>
  <c r="J247" i="1" s="1"/>
  <c r="I262" i="1"/>
  <c r="J262" i="1" s="1"/>
  <c r="I325" i="1"/>
  <c r="J325" i="1" s="1"/>
  <c r="I384" i="1"/>
  <c r="J384" i="1" s="1"/>
  <c r="I363" i="1"/>
  <c r="J363" i="1" s="1"/>
  <c r="I338" i="1"/>
  <c r="J338" i="1" s="1"/>
  <c r="I256" i="1"/>
  <c r="J256" i="1" s="1"/>
  <c r="I241" i="1"/>
  <c r="J241" i="1" s="1"/>
  <c r="I265" i="1"/>
  <c r="J265" i="1" s="1"/>
  <c r="I291" i="1"/>
  <c r="J291" i="1" s="1"/>
  <c r="I290" i="1"/>
  <c r="J290" i="1" s="1"/>
  <c r="I274" i="1"/>
  <c r="J274" i="1" s="1"/>
  <c r="I242" i="1"/>
  <c r="J242" i="1" s="1"/>
  <c r="I372" i="1"/>
  <c r="J372" i="1" s="1"/>
  <c r="I382" i="1"/>
  <c r="J382" i="1" s="1"/>
  <c r="I375" i="1"/>
  <c r="J375" i="1" s="1"/>
  <c r="I354" i="1"/>
  <c r="J354" i="1" s="1"/>
  <c r="I268" i="1"/>
  <c r="J268" i="1" s="1"/>
  <c r="I286" i="1"/>
  <c r="J286" i="1" s="1"/>
  <c r="I254" i="1"/>
  <c r="J254" i="1" s="1"/>
  <c r="I352" i="1"/>
  <c r="J352" i="1" s="1"/>
  <c r="I391" i="1"/>
  <c r="J391" i="1" s="1"/>
  <c r="I327" i="1"/>
  <c r="J327" i="1" s="1"/>
  <c r="I288" i="1"/>
  <c r="J288" i="1" s="1"/>
  <c r="I253" i="1"/>
  <c r="J253" i="1" s="1"/>
  <c r="I276" i="1"/>
  <c r="J276" i="1" s="1"/>
  <c r="I244" i="1"/>
  <c r="J244" i="1" s="1"/>
  <c r="I245" i="1"/>
  <c r="J245" i="1" s="1"/>
  <c r="I240" i="1"/>
  <c r="J240" i="1" s="1"/>
  <c r="I233" i="1"/>
  <c r="J233" i="1" s="1"/>
  <c r="I269" i="1"/>
  <c r="J269" i="1" s="1"/>
  <c r="I236" i="1"/>
  <c r="J236" i="1" s="1"/>
  <c r="I283" i="1"/>
  <c r="J283" i="1" s="1"/>
  <c r="I266" i="1"/>
  <c r="J266" i="1" s="1"/>
  <c r="I234" i="1"/>
  <c r="J234" i="1" s="1"/>
  <c r="I390" i="1"/>
  <c r="J390" i="1" s="1"/>
  <c r="I368" i="1"/>
  <c r="J368" i="1" s="1"/>
  <c r="I347" i="1"/>
  <c r="J347" i="1" s="1"/>
  <c r="I326" i="1"/>
  <c r="J326" i="1" s="1"/>
  <c r="I383" i="1"/>
  <c r="J383" i="1" s="1"/>
  <c r="I362" i="1"/>
  <c r="J362" i="1" s="1"/>
  <c r="I340" i="1"/>
  <c r="J340" i="1" s="1"/>
  <c r="I392" i="1"/>
  <c r="J392" i="1" s="1"/>
  <c r="I350" i="1"/>
  <c r="J350" i="1" s="1"/>
  <c r="I328" i="1"/>
  <c r="J328" i="1" s="1"/>
  <c r="I386" i="1"/>
  <c r="J386" i="1" s="1"/>
  <c r="I343" i="1"/>
  <c r="J343" i="1" s="1"/>
  <c r="I401" i="1"/>
  <c r="J401" i="1" s="1"/>
  <c r="I385" i="1"/>
  <c r="J385" i="1" s="1"/>
  <c r="I369" i="1"/>
  <c r="J369" i="1" s="1"/>
  <c r="I353" i="1"/>
  <c r="J353" i="1" s="1"/>
  <c r="I337" i="1"/>
  <c r="J337" i="1" s="1"/>
  <c r="I264" i="1"/>
  <c r="J264" i="1" s="1"/>
  <c r="I261" i="1"/>
  <c r="J261" i="1" s="1"/>
  <c r="I232" i="1"/>
  <c r="J232" i="1" s="1"/>
  <c r="I231" i="1"/>
  <c r="J231" i="1" s="1"/>
  <c r="I278" i="1"/>
  <c r="J278" i="1" s="1"/>
  <c r="I246" i="1"/>
  <c r="J246" i="1" s="1"/>
  <c r="I285" i="1"/>
  <c r="J285" i="1" s="1"/>
  <c r="I275" i="1"/>
  <c r="J275" i="1" s="1"/>
  <c r="I259" i="1"/>
  <c r="J259" i="1" s="1"/>
  <c r="I243" i="1"/>
  <c r="J243" i="1" s="1"/>
  <c r="I258" i="1"/>
  <c r="J258" i="1" s="1"/>
  <c r="I378" i="1"/>
  <c r="J378" i="1" s="1"/>
  <c r="I387" i="1"/>
  <c r="J387" i="1" s="1"/>
  <c r="I380" i="1"/>
  <c r="J380" i="1" s="1"/>
  <c r="I280" i="1"/>
  <c r="J280" i="1" s="1"/>
  <c r="I248" i="1"/>
  <c r="J248" i="1" s="1"/>
  <c r="I277" i="1"/>
  <c r="J277" i="1" s="1"/>
  <c r="I289" i="1"/>
  <c r="J289" i="1" s="1"/>
  <c r="I257" i="1"/>
  <c r="J257" i="1" s="1"/>
  <c r="I287" i="1"/>
  <c r="J287" i="1" s="1"/>
  <c r="I271" i="1"/>
  <c r="J271" i="1" s="1"/>
  <c r="I255" i="1"/>
  <c r="J255" i="1" s="1"/>
  <c r="I239" i="1"/>
  <c r="J239" i="1" s="1"/>
  <c r="I270" i="1"/>
  <c r="J270" i="1" s="1"/>
  <c r="I238" i="1"/>
  <c r="J238" i="1" s="1"/>
  <c r="I339" i="1"/>
  <c r="J339" i="1" s="1"/>
  <c r="I396" i="1"/>
  <c r="J396" i="1" s="1"/>
  <c r="I332" i="1"/>
  <c r="J332" i="1" s="1"/>
  <c r="I377" i="1"/>
  <c r="J377" i="1" s="1"/>
  <c r="I345" i="1"/>
  <c r="J345" i="1" s="1"/>
  <c r="I272" i="1"/>
  <c r="J272" i="1" s="1"/>
  <c r="I292" i="1"/>
  <c r="J292" i="1" s="1"/>
  <c r="I260" i="1"/>
  <c r="J260" i="1" s="1"/>
  <c r="I281" i="1"/>
  <c r="J281" i="1" s="1"/>
  <c r="I249" i="1"/>
  <c r="J249" i="1" s="1"/>
  <c r="I267" i="1"/>
  <c r="J267" i="1" s="1"/>
  <c r="I251" i="1"/>
  <c r="J251" i="1" s="1"/>
  <c r="I235" i="1"/>
  <c r="J235" i="1" s="1"/>
  <c r="I282" i="1"/>
  <c r="J282" i="1" s="1"/>
  <c r="I250" i="1"/>
  <c r="J250" i="1" s="1"/>
  <c r="I374" i="1"/>
  <c r="J374" i="1" s="1"/>
  <c r="I331" i="1"/>
  <c r="J331" i="1" s="1"/>
  <c r="I388" i="1"/>
  <c r="J388" i="1" s="1"/>
  <c r="I367" i="1"/>
  <c r="J367" i="1" s="1"/>
  <c r="I346" i="1"/>
  <c r="J346" i="1" s="1"/>
  <c r="I376" i="1"/>
  <c r="J376" i="1" s="1"/>
  <c r="I355" i="1"/>
  <c r="J355" i="1" s="1"/>
  <c r="I334" i="1"/>
  <c r="J334" i="1" s="1"/>
  <c r="I370" i="1"/>
  <c r="J370" i="1" s="1"/>
  <c r="I348" i="1"/>
  <c r="J348" i="1" s="1"/>
  <c r="I389" i="1"/>
  <c r="J389" i="1" s="1"/>
  <c r="I373" i="1"/>
  <c r="J373" i="1" s="1"/>
  <c r="I357" i="1"/>
  <c r="J357" i="1" s="1"/>
  <c r="I341" i="1"/>
  <c r="J341" i="1" s="1"/>
  <c r="J324" i="1" l="1"/>
  <c r="J75" i="1"/>
  <c r="J220" i="1"/>
  <c r="J445" i="1"/>
  <c r="J185" i="1"/>
  <c r="I324" i="1"/>
  <c r="J513" i="1"/>
  <c r="J230" i="1"/>
  <c r="J27" i="1"/>
  <c r="J417" i="1"/>
  <c r="J108" i="1"/>
  <c r="J62" i="1"/>
  <c r="J71" i="1"/>
  <c r="J480" i="1"/>
  <c r="J441" i="1"/>
  <c r="J148" i="1"/>
  <c r="J530" i="1"/>
  <c r="J224" i="1"/>
  <c r="J320" i="1"/>
  <c r="J306" i="1"/>
  <c r="J177" i="1"/>
  <c r="J501" i="1"/>
  <c r="J294" i="1"/>
  <c r="J402" i="1"/>
</calcChain>
</file>

<file path=xl/sharedStrings.xml><?xml version="1.0" encoding="utf-8"?>
<sst xmlns="http://schemas.openxmlformats.org/spreadsheetml/2006/main" count="564" uniqueCount="531">
  <si>
    <t>Județ</t>
  </si>
  <si>
    <t>UAT/LOCALITATE</t>
  </si>
  <si>
    <t>Valoare pagubă</t>
  </si>
  <si>
    <t>Nr. Pagubă</t>
  </si>
  <si>
    <t>Număr incidente soldate cu vătămarea omului (deces, rănire) de către URS, anii 2020-2021</t>
  </si>
  <si>
    <t>Repartizarea matematică a cotei de prevenție de 140 exemplare</t>
  </si>
  <si>
    <t>Rotunjire</t>
  </si>
  <si>
    <t>COVASNA</t>
  </si>
  <si>
    <t>Bățani</t>
  </si>
  <si>
    <t>Zagon</t>
  </si>
  <si>
    <t>Zăbala</t>
  </si>
  <si>
    <t>Cernat</t>
  </si>
  <si>
    <t>Vâlcele</t>
  </si>
  <si>
    <t>Brateș</t>
  </si>
  <si>
    <t>Baraolt</t>
  </si>
  <si>
    <t>Dalnic</t>
  </si>
  <si>
    <t>Sfântu Gheorghe</t>
  </si>
  <si>
    <t>Estelnic</t>
  </si>
  <si>
    <t>Belin</t>
  </si>
  <si>
    <t>Lemnia</t>
  </si>
  <si>
    <t>Brăduț</t>
  </si>
  <si>
    <t>Ojdula</t>
  </si>
  <si>
    <t>Mereni</t>
  </si>
  <si>
    <t>Sânzieni</t>
  </si>
  <si>
    <t>Ozun</t>
  </si>
  <si>
    <t>Dobârlău</t>
  </si>
  <si>
    <t>Turia</t>
  </si>
  <si>
    <t>Covasna</t>
  </si>
  <si>
    <t>Barcani</t>
  </si>
  <si>
    <t>Bixad</t>
  </si>
  <si>
    <t>Moacșa</t>
  </si>
  <si>
    <t>Boroșneu Mare</t>
  </si>
  <si>
    <t>Reci</t>
  </si>
  <si>
    <t>Aita Mare</t>
  </si>
  <si>
    <t>Ghelința</t>
  </si>
  <si>
    <t>Ghidfalău</t>
  </si>
  <si>
    <t>Sita Buzăului</t>
  </si>
  <si>
    <t xml:space="preserve">Valea Crișului </t>
  </si>
  <si>
    <t>Întorsura Buzăului</t>
  </si>
  <si>
    <t>Brețcu</t>
  </si>
  <si>
    <t>Bodoc</t>
  </si>
  <si>
    <t>Vârghiș</t>
  </si>
  <si>
    <t>TOTAL JUDEȚ</t>
  </si>
  <si>
    <t>Harghita</t>
  </si>
  <si>
    <t>Mugeni</t>
  </si>
  <si>
    <t>Plăieșii de Jos</t>
  </si>
  <si>
    <t>Bilbor</t>
  </si>
  <si>
    <t>Păuleni-Ciuc</t>
  </si>
  <si>
    <t>Sânsimion</t>
  </si>
  <si>
    <t>Subcetate</t>
  </si>
  <si>
    <t>Ciucsângeorgiu</t>
  </si>
  <si>
    <t>Atid</t>
  </si>
  <si>
    <t>Săcel</t>
  </si>
  <si>
    <t>Ulieș</t>
  </si>
  <si>
    <t>Joseni</t>
  </si>
  <si>
    <t>Corund</t>
  </si>
  <si>
    <t>Avrămești</t>
  </si>
  <si>
    <t>Porumbeni</t>
  </si>
  <si>
    <t>Mihăileni</t>
  </si>
  <si>
    <t>Lueta</t>
  </si>
  <si>
    <t>Siculeni</t>
  </si>
  <si>
    <t>Dănești</t>
  </si>
  <si>
    <t>Mărtiniș</t>
  </si>
  <si>
    <t>Sândominic</t>
  </si>
  <si>
    <t>Lunca de Sus</t>
  </si>
  <si>
    <t>Frumoasa</t>
  </si>
  <si>
    <t>Lupeni</t>
  </si>
  <si>
    <t>Cristuru Secuiesc</t>
  </si>
  <si>
    <t>Feliceni</t>
  </si>
  <si>
    <t>Ditrău</t>
  </si>
  <si>
    <t>Șimonești</t>
  </si>
  <si>
    <t>Tușnad</t>
  </si>
  <si>
    <t>Toplița</t>
  </si>
  <si>
    <t>Vărșag</t>
  </si>
  <si>
    <t>Tomești</t>
  </si>
  <si>
    <t>Lunca de Jos</t>
  </si>
  <si>
    <t>Căpâlnița</t>
  </si>
  <si>
    <t>Merești</t>
  </si>
  <si>
    <t>Ocland</t>
  </si>
  <si>
    <t>Tulgheș</t>
  </si>
  <si>
    <t>Cozmeni</t>
  </si>
  <si>
    <t>Leliceni</t>
  </si>
  <si>
    <t>Gheorgheni</t>
  </si>
  <si>
    <t>Voșlăbeni</t>
  </si>
  <si>
    <t>Sânmartin</t>
  </si>
  <si>
    <t>Secuieni</t>
  </si>
  <si>
    <t>Satu Mare</t>
  </si>
  <si>
    <t>Brădești</t>
  </si>
  <si>
    <t>Suseni</t>
  </si>
  <si>
    <t>Praid</t>
  </si>
  <si>
    <t>Racu</t>
  </si>
  <si>
    <t>Cârța</t>
  </si>
  <si>
    <t>Odorheiu Secuiesc</t>
  </si>
  <si>
    <t>Dealu</t>
  </si>
  <si>
    <t>Zetea</t>
  </si>
  <si>
    <t>Vlăhița</t>
  </si>
  <si>
    <t>Mădăraș</t>
  </si>
  <si>
    <t>Lăzarea</t>
  </si>
  <si>
    <t>Ciumani</t>
  </si>
  <si>
    <t>Borsec</t>
  </si>
  <si>
    <t>Remetea</t>
  </si>
  <si>
    <t>Gălăuțaș</t>
  </si>
  <si>
    <t>Corbu</t>
  </si>
  <si>
    <t>Sâncrăieni</t>
  </si>
  <si>
    <t>Bălan</t>
  </si>
  <si>
    <t>Dârjiu</t>
  </si>
  <si>
    <t>Ciceu</t>
  </si>
  <si>
    <t>Mureș</t>
  </si>
  <si>
    <t>Sântana de Mureș</t>
  </si>
  <si>
    <t>Gălești</t>
  </si>
  <si>
    <t>Vețca</t>
  </si>
  <si>
    <t>Livezeni</t>
  </si>
  <si>
    <t>Ogra</t>
  </si>
  <si>
    <t>Pănet</t>
  </si>
  <si>
    <t>Corunca</t>
  </si>
  <si>
    <t>Saschiz</t>
  </si>
  <si>
    <t xml:space="preserve">Miercurea Nirajului </t>
  </si>
  <si>
    <t>Neaua</t>
  </si>
  <si>
    <t>Beica de Jos</t>
  </si>
  <si>
    <t>Băla</t>
  </si>
  <si>
    <t>Sângeorgiu de Pădure</t>
  </si>
  <si>
    <t>Stânceni</t>
  </si>
  <si>
    <t>Răstolița</t>
  </si>
  <si>
    <t xml:space="preserve">Eremitu </t>
  </si>
  <si>
    <t>Ghindari</t>
  </si>
  <si>
    <t>Ideciu de Jos</t>
  </si>
  <si>
    <t>Glodeni</t>
  </si>
  <si>
    <t>Ceuașu de Câmpie</t>
  </si>
  <si>
    <t>Viișoara</t>
  </si>
  <si>
    <t>Vânători</t>
  </si>
  <si>
    <t>Ibănești</t>
  </si>
  <si>
    <t>Cristești</t>
  </si>
  <si>
    <t>Râciu</t>
  </si>
  <si>
    <t>Ungheni</t>
  </si>
  <si>
    <t>Hodoșa</t>
  </si>
  <si>
    <t>Miercurea Nirajului</t>
  </si>
  <si>
    <t>Chibed</t>
  </si>
  <si>
    <t>Aluniș</t>
  </si>
  <si>
    <t>Fântânele</t>
  </si>
  <si>
    <t>Ernei</t>
  </si>
  <si>
    <t>Petelea</t>
  </si>
  <si>
    <t>Batoș</t>
  </si>
  <si>
    <t>Ațintiș</t>
  </si>
  <si>
    <t>Gurghiu</t>
  </si>
  <si>
    <t>Hodac</t>
  </si>
  <si>
    <t>Iernut</t>
  </si>
  <si>
    <t>Deda</t>
  </si>
  <si>
    <t>Chiheru de Jos</t>
  </si>
  <si>
    <t>Rușii-Munți</t>
  </si>
  <si>
    <t>Lunca Bradului</t>
  </si>
  <si>
    <t>Grebenișu de Câmpie</t>
  </si>
  <si>
    <t>Apold</t>
  </si>
  <si>
    <t>Brâncovenești</t>
  </si>
  <si>
    <t>Eremitu</t>
  </si>
  <si>
    <t>Sânpaul</t>
  </si>
  <si>
    <t>Gănești</t>
  </si>
  <si>
    <t>Lunca</t>
  </si>
  <si>
    <t>Sâncraiu de Mureș</t>
  </si>
  <si>
    <t>Nadeș</t>
  </si>
  <si>
    <t>Daneș</t>
  </si>
  <si>
    <t>Gornești</t>
  </si>
  <si>
    <t>Sângeorgiu de Mureș</t>
  </si>
  <si>
    <t>Albești</t>
  </si>
  <si>
    <t>Sărățeni</t>
  </si>
  <si>
    <t>Fărăgău</t>
  </si>
  <si>
    <t>Sovata</t>
  </si>
  <si>
    <t>Vătava</t>
  </si>
  <si>
    <t>Bălăușeri</t>
  </si>
  <si>
    <t>Măgherani</t>
  </si>
  <si>
    <t>Zagăr</t>
  </si>
  <si>
    <t>Crăciunești</t>
  </si>
  <si>
    <t>Solovăstru</t>
  </si>
  <si>
    <t>Breaza</t>
  </si>
  <si>
    <t>Reghin</t>
  </si>
  <si>
    <t>Păsăreni</t>
  </si>
  <si>
    <t>Vărgata</t>
  </si>
  <si>
    <t>Sânpetru de Câmpie</t>
  </si>
  <si>
    <t>Gheorghe Doja</t>
  </si>
  <si>
    <t>Stâna de Mureș</t>
  </si>
  <si>
    <t>Bereni</t>
  </si>
  <si>
    <t>Zau de Câmpie</t>
  </si>
  <si>
    <t>Acățari</t>
  </si>
  <si>
    <t xml:space="preserve">Lunca </t>
  </si>
  <si>
    <t>Sighișoara</t>
  </si>
  <si>
    <t>Brașov</t>
  </si>
  <si>
    <t>Șoarș</t>
  </si>
  <si>
    <t>Râșnov</t>
  </si>
  <si>
    <t>Hârseni</t>
  </si>
  <si>
    <t>Săcele</t>
  </si>
  <si>
    <t>Șercaia</t>
  </si>
  <si>
    <t>Fundata</t>
  </si>
  <si>
    <t>Recea</t>
  </si>
  <si>
    <t>Beclean</t>
  </si>
  <si>
    <t>Făgăraș</t>
  </si>
  <si>
    <t>Părău</t>
  </si>
  <si>
    <t>Drăguș</t>
  </si>
  <si>
    <t>Teliu</t>
  </si>
  <si>
    <t>Tărlungeni</t>
  </si>
  <si>
    <t>Jibert</t>
  </si>
  <si>
    <t>Hoghiz</t>
  </si>
  <si>
    <t>Sâmbăta de Sus</t>
  </si>
  <si>
    <t>Mândra</t>
  </si>
  <si>
    <t>Șinca</t>
  </si>
  <si>
    <t>Homorod</t>
  </si>
  <si>
    <t>Bunești</t>
  </si>
  <si>
    <t>Șinca Nouă</t>
  </si>
  <si>
    <t>Apața</t>
  </si>
  <si>
    <t>Zărnești</t>
  </si>
  <si>
    <t>Crizbav</t>
  </si>
  <si>
    <t>Ungra</t>
  </si>
  <si>
    <t>Moeciu</t>
  </si>
  <si>
    <t>Cața</t>
  </si>
  <si>
    <t>Cincu</t>
  </si>
  <si>
    <t>Măieruș</t>
  </si>
  <si>
    <t>Budila</t>
  </si>
  <si>
    <t>Poiana Mărului</t>
  </si>
  <si>
    <t>Ormeniș</t>
  </si>
  <si>
    <t>Hălchiu</t>
  </si>
  <si>
    <t>Feldioara</t>
  </si>
  <si>
    <t>Racoș</t>
  </si>
  <si>
    <t>Prejmer</t>
  </si>
  <si>
    <t>Lisa</t>
  </si>
  <si>
    <t>Dumbrăvița</t>
  </si>
  <si>
    <t>Comăna</t>
  </si>
  <si>
    <t>Sibiu</t>
  </si>
  <si>
    <t>Porumbacu de Jos</t>
  </si>
  <si>
    <t>Valea Viilor</t>
  </si>
  <si>
    <t>Avrig</t>
  </si>
  <si>
    <t>Chirpăr</t>
  </si>
  <si>
    <t>Racovița</t>
  </si>
  <si>
    <t>Săliște</t>
  </si>
  <si>
    <t>Arpașu de Jos</t>
  </si>
  <si>
    <t>Nocrich</t>
  </si>
  <si>
    <t>Dârlos</t>
  </si>
  <si>
    <t>Jina</t>
  </si>
  <si>
    <t>Merghindeal</t>
  </si>
  <si>
    <t>Roșia</t>
  </si>
  <si>
    <t>Tălmaciu</t>
  </si>
  <si>
    <t>Iacobeni</t>
  </si>
  <si>
    <t>Slimnic</t>
  </si>
  <si>
    <t>Mediaș</t>
  </si>
  <si>
    <t>Bârghiș</t>
  </si>
  <si>
    <t>Marpod</t>
  </si>
  <si>
    <t>Șura Mare</t>
  </si>
  <si>
    <t>Șeica Mare</t>
  </si>
  <si>
    <t>Moșna</t>
  </si>
  <si>
    <t>Gura Râului</t>
  </si>
  <si>
    <t>Rășinari</t>
  </si>
  <si>
    <t>Bruiu</t>
  </si>
  <si>
    <t>Turnu Roșu</t>
  </si>
  <si>
    <t>Șelimbăr</t>
  </si>
  <si>
    <t>Cârțișoara</t>
  </si>
  <si>
    <t>Boița</t>
  </si>
  <si>
    <t>Alțina</t>
  </si>
  <si>
    <t>Tilișca</t>
  </si>
  <si>
    <t>Sadu</t>
  </si>
  <si>
    <t>Laslea</t>
  </si>
  <si>
    <t>Orlat</t>
  </si>
  <si>
    <t>Micăsasa</t>
  </si>
  <si>
    <t>Bistrița</t>
  </si>
  <si>
    <t>Matei</t>
  </si>
  <si>
    <t>Nușeni</t>
  </si>
  <si>
    <t>Urmeniș</t>
  </si>
  <si>
    <t>Bistrița Bârgăului</t>
  </si>
  <si>
    <t>Leșu</t>
  </si>
  <si>
    <t>Căianu Mic</t>
  </si>
  <si>
    <t>Monor</t>
  </si>
  <si>
    <t>Livezile</t>
  </si>
  <si>
    <t>Nimigea</t>
  </si>
  <si>
    <t>Budești</t>
  </si>
  <si>
    <t>Teaca</t>
  </si>
  <si>
    <t>Sângeorz-Băi</t>
  </si>
  <si>
    <t>Romuli</t>
  </si>
  <si>
    <t>Miceștii de Câmpie</t>
  </si>
  <si>
    <t>Șieuț</t>
  </si>
  <si>
    <t>Mărișelu</t>
  </si>
  <si>
    <t>Tiha Bârgăului</t>
  </si>
  <si>
    <t>Maieru</t>
  </si>
  <si>
    <t>Cetate</t>
  </si>
  <si>
    <t>Măgura Ilvei</t>
  </si>
  <si>
    <t>Rodna</t>
  </si>
  <si>
    <t>Runcu Salvei</t>
  </si>
  <si>
    <t>Albeștii Bistriței</t>
  </si>
  <si>
    <t>Lechința</t>
  </si>
  <si>
    <t>Șieu</t>
  </si>
  <si>
    <t>Budacu de Jos</t>
  </si>
  <si>
    <t>Galații Bistriței</t>
  </si>
  <si>
    <t>Dumitrița</t>
  </si>
  <si>
    <t>Josenii Bârgăului</t>
  </si>
  <si>
    <t>Telciu</t>
  </si>
  <si>
    <t>Argeș</t>
  </si>
  <si>
    <t>Dâmbovicioara</t>
  </si>
  <si>
    <t>Corbi</t>
  </si>
  <si>
    <t>Stoenești</t>
  </si>
  <si>
    <t>Albeștii de Muscel</t>
  </si>
  <si>
    <t>Arefu</t>
  </si>
  <si>
    <t>Corbeni</t>
  </si>
  <si>
    <t>Aninoasa</t>
  </si>
  <si>
    <t>Vlădești</t>
  </si>
  <si>
    <t>Sălătrucu</t>
  </si>
  <si>
    <t>Valea Mare Pravăț</t>
  </si>
  <si>
    <t>Nucșoara</t>
  </si>
  <si>
    <t>Rucăr</t>
  </si>
  <si>
    <t>Brăduleț</t>
  </si>
  <si>
    <t>Lerești</t>
  </si>
  <si>
    <t>Cetățeni</t>
  </si>
  <si>
    <t>Câmpulung</t>
  </si>
  <si>
    <t>Mioveni</t>
  </si>
  <si>
    <t>Dârmănești</t>
  </si>
  <si>
    <t>Mălureni</t>
  </si>
  <si>
    <t>Bălilești</t>
  </si>
  <si>
    <t>Ștefănești</t>
  </si>
  <si>
    <t>Bughea de Sus</t>
  </si>
  <si>
    <t>Bughea de Jos</t>
  </si>
  <si>
    <t>Budeasa</t>
  </si>
  <si>
    <t>Șuici</t>
  </si>
  <si>
    <t>Boteni</t>
  </si>
  <si>
    <t>Pietroșani</t>
  </si>
  <si>
    <t>Godeni</t>
  </si>
  <si>
    <t>Dragoslavele</t>
  </si>
  <si>
    <t>Domnești</t>
  </si>
  <si>
    <t>Valea Danului</t>
  </si>
  <si>
    <t>Valea Iașului</t>
  </si>
  <si>
    <t>Micești</t>
  </si>
  <si>
    <t>Berevoești</t>
  </si>
  <si>
    <t>Hunedoara</t>
  </si>
  <si>
    <t>Boșorod</t>
  </si>
  <si>
    <t>Pui</t>
  </si>
  <si>
    <t>Petroșani</t>
  </si>
  <si>
    <t>Orăștioara de Sus</t>
  </si>
  <si>
    <t>Beriu</t>
  </si>
  <si>
    <t>Romos</t>
  </si>
  <si>
    <t>Uricani</t>
  </si>
  <si>
    <t>Bănița</t>
  </si>
  <si>
    <t>Sălașu de Sus</t>
  </si>
  <si>
    <t>Mărtinești</t>
  </si>
  <si>
    <t>Suceava</t>
  </si>
  <si>
    <t>Panaci</t>
  </si>
  <si>
    <t>Fundu Moldovei</t>
  </si>
  <si>
    <t>Pojorâta</t>
  </si>
  <si>
    <t>Câmpulung Moldovenesc</t>
  </si>
  <si>
    <t>Șaru Dornei</t>
  </si>
  <si>
    <t>Dorna Candrenilor</t>
  </si>
  <si>
    <t>Sadova</t>
  </si>
  <si>
    <t>Frumosu</t>
  </si>
  <si>
    <t>Broșteni</t>
  </si>
  <si>
    <t>Dorna Arini</t>
  </si>
  <si>
    <t>Vatra Dornei</t>
  </si>
  <si>
    <t>Vatra Moldoviței</t>
  </si>
  <si>
    <t>Coșna</t>
  </si>
  <si>
    <t>Crucea</t>
  </si>
  <si>
    <t>Moldova-Sulița</t>
  </si>
  <si>
    <t>Moldovița</t>
  </si>
  <si>
    <t>Izvoarele Sucevei</t>
  </si>
  <si>
    <t>Poiana Stampei</t>
  </si>
  <si>
    <t>Boroaia</t>
  </si>
  <si>
    <t>Alba</t>
  </si>
  <si>
    <t>Ocoliș</t>
  </si>
  <si>
    <t>Berghin</t>
  </si>
  <si>
    <t>Râmeț</t>
  </si>
  <si>
    <t>Avram Iancu</t>
  </si>
  <si>
    <t>Ponor</t>
  </si>
  <si>
    <t>Baia de Arieș</t>
  </si>
  <si>
    <t>Săliștea</t>
  </si>
  <si>
    <t>Zlatna</t>
  </si>
  <si>
    <t>Poșaga</t>
  </si>
  <si>
    <t>Șugag</t>
  </si>
  <si>
    <t>Săsciori</t>
  </si>
  <si>
    <t>Lupșa</t>
  </si>
  <si>
    <t>Hopârta</t>
  </si>
  <si>
    <t>Șona</t>
  </si>
  <si>
    <t>Noșlac</t>
  </si>
  <si>
    <t>Bucium</t>
  </si>
  <si>
    <t>Aiud</t>
  </si>
  <si>
    <t>Lopadea Nouă</t>
  </si>
  <si>
    <t>Cenade</t>
  </si>
  <si>
    <t>Valea Lungă</t>
  </si>
  <si>
    <t>Sălciua</t>
  </si>
  <si>
    <t>Buzău</t>
  </si>
  <si>
    <t>Bisoca</t>
  </si>
  <si>
    <t>Colți</t>
  </si>
  <si>
    <t>Pănătău</t>
  </si>
  <si>
    <t>Mărgăritești</t>
  </si>
  <si>
    <t>Topliceni</t>
  </si>
  <si>
    <t>Pardoși</t>
  </si>
  <si>
    <t>Valea Râmnicului</t>
  </si>
  <si>
    <t>Murgești</t>
  </si>
  <si>
    <t>Gura Teghii</t>
  </si>
  <si>
    <t>Odăile</t>
  </si>
  <si>
    <t>Grebănu</t>
  </si>
  <si>
    <t>Cernătești</t>
  </si>
  <si>
    <t>Beceni</t>
  </si>
  <si>
    <t>Vintilă Vodă</t>
  </si>
  <si>
    <t>Sărulești</t>
  </si>
  <si>
    <t>Cozieni</t>
  </si>
  <si>
    <t>Pârscov</t>
  </si>
  <si>
    <t>Chiliile</t>
  </si>
  <si>
    <t>Mânzălești</t>
  </si>
  <si>
    <t>Nehoiu</t>
  </si>
  <si>
    <t>Chiojdu</t>
  </si>
  <si>
    <t>Podgoria</t>
  </si>
  <si>
    <t>Valea Salciei</t>
  </si>
  <si>
    <t>Lopătari</t>
  </si>
  <si>
    <t>Scorțoasa</t>
  </si>
  <si>
    <t>Siriu</t>
  </si>
  <si>
    <t>Brăești</t>
  </si>
  <si>
    <t>Neamț</t>
  </si>
  <si>
    <t>Borca</t>
  </si>
  <si>
    <t>Alexandru cel Bun</t>
  </si>
  <si>
    <t>Hangu</t>
  </si>
  <si>
    <t>Bicaz</t>
  </si>
  <si>
    <t>Dămuc</t>
  </si>
  <si>
    <t>Pângărați</t>
  </si>
  <si>
    <t>Ceahlău</t>
  </si>
  <si>
    <t>Tașca</t>
  </si>
  <si>
    <t>Tarcău</t>
  </si>
  <si>
    <t>Grințieș</t>
  </si>
  <si>
    <t>Bicaz Chei</t>
  </si>
  <si>
    <t>Poiana Teiului</t>
  </si>
  <si>
    <t>Bicazu Ardelean</t>
  </si>
  <si>
    <t>Gârcina</t>
  </si>
  <si>
    <t>Prahova</t>
  </si>
  <si>
    <t>Bertea</t>
  </si>
  <si>
    <t>Cerașu</t>
  </si>
  <si>
    <t>Comarnic</t>
  </si>
  <si>
    <t>Valea Doftanei</t>
  </si>
  <si>
    <t>Talea</t>
  </si>
  <si>
    <t>Cărbunești</t>
  </si>
  <si>
    <t>Ștefești</t>
  </si>
  <si>
    <t>Teișani</t>
  </si>
  <si>
    <t>Ploiești</t>
  </si>
  <si>
    <t>Provița de jos</t>
  </si>
  <si>
    <t>Posești</t>
  </si>
  <si>
    <t>Sinaia</t>
  </si>
  <si>
    <t>Florești</t>
  </si>
  <si>
    <t>Bătrâni</t>
  </si>
  <si>
    <t>Izvoarele</t>
  </si>
  <si>
    <t>Măneciu</t>
  </si>
  <si>
    <t>Cosminele</t>
  </si>
  <si>
    <t>Slănic</t>
  </si>
  <si>
    <t>Starchiojd</t>
  </si>
  <si>
    <t>Telega</t>
  </si>
  <si>
    <t>Azuga</t>
  </si>
  <si>
    <t>Bacău</t>
  </si>
  <si>
    <t>Agăș</t>
  </si>
  <si>
    <t>Ghimeș Făget</t>
  </si>
  <si>
    <t>Brusturoasa</t>
  </si>
  <si>
    <t>Dărmănești</t>
  </si>
  <si>
    <t>Hemeiuș</t>
  </si>
  <si>
    <t>Asău</t>
  </si>
  <si>
    <t>Palanca</t>
  </si>
  <si>
    <t>Mănăstirea Cașin</t>
  </si>
  <si>
    <t>Vrancea</t>
  </si>
  <si>
    <t>Vintileasca</t>
  </si>
  <si>
    <t>Gura Caliței</t>
  </si>
  <si>
    <t>Spulber</t>
  </si>
  <si>
    <t>Nereju</t>
  </si>
  <si>
    <t>Năruja</t>
  </si>
  <si>
    <t>Jitia</t>
  </si>
  <si>
    <t>Popești</t>
  </si>
  <si>
    <t>Chiojdeni</t>
  </si>
  <si>
    <t>Tâmboești</t>
  </si>
  <si>
    <t>Bordești</t>
  </si>
  <si>
    <t>Vrâncioaia</t>
  </si>
  <si>
    <t>Nistorești</t>
  </si>
  <si>
    <t>Paltin</t>
  </si>
  <si>
    <t>Reghiu</t>
  </si>
  <si>
    <t>Câmpuri</t>
  </si>
  <si>
    <t>Bihor</t>
  </si>
  <si>
    <t>Lazuri de Beiuș</t>
  </si>
  <si>
    <t>Tărcaia</t>
  </si>
  <si>
    <t>Finiș</t>
  </si>
  <si>
    <t>Cluj</t>
  </si>
  <si>
    <t>Căianu</t>
  </si>
  <si>
    <t>Cornești</t>
  </si>
  <si>
    <t>Sânmărtin</t>
  </si>
  <si>
    <t>Mica</t>
  </si>
  <si>
    <t>Măguri-Răcătău</t>
  </si>
  <si>
    <t>Bonțida</t>
  </si>
  <si>
    <t>Căpușu Mare</t>
  </si>
  <si>
    <t>Dâmbovița</t>
  </si>
  <si>
    <t>Moroeni</t>
  </si>
  <si>
    <t>Buciumeni</t>
  </si>
  <si>
    <t>Runcu</t>
  </si>
  <si>
    <t>Gorj</t>
  </si>
  <si>
    <t>Peștișani</t>
  </si>
  <si>
    <t>Bumbești Jiu</t>
  </si>
  <si>
    <t>Stănești</t>
  </si>
  <si>
    <t>Novaci</t>
  </si>
  <si>
    <t>Schela</t>
  </si>
  <si>
    <t>Maramureș</t>
  </si>
  <si>
    <t>Săliștea de Sus</t>
  </si>
  <si>
    <t>Bârsana</t>
  </si>
  <si>
    <t>Ruscova</t>
  </si>
  <si>
    <t>Moisei</t>
  </si>
  <si>
    <t>Vișeu de Jos</t>
  </si>
  <si>
    <t>Repedea</t>
  </si>
  <si>
    <t>Vima Mică</t>
  </si>
  <si>
    <t>Târgu Lăpuș</t>
  </si>
  <si>
    <t>Borșa</t>
  </si>
  <si>
    <t>Coroieni</t>
  </si>
  <si>
    <t>Sarasău</t>
  </si>
  <si>
    <t>Cavnic</t>
  </si>
  <si>
    <t>Sălaj</t>
  </si>
  <si>
    <t>Hida</t>
  </si>
  <si>
    <t>Zalău</t>
  </si>
  <si>
    <t>Buciumi</t>
  </si>
  <si>
    <t>Vâlcea</t>
  </si>
  <si>
    <t>Perișani</t>
  </si>
  <si>
    <t>Călimănești</t>
  </si>
  <si>
    <t>Vaideeni</t>
  </si>
  <si>
    <t>Tomșani</t>
  </si>
  <si>
    <t>Voineasa</t>
  </si>
  <si>
    <t>Berislăvești</t>
  </si>
  <si>
    <t>Malaia</t>
  </si>
  <si>
    <t>Sălătrucel</t>
  </si>
  <si>
    <t>Câineni</t>
  </si>
  <si>
    <t>Brezoi</t>
  </si>
  <si>
    <t>Mehedinți</t>
  </si>
  <si>
    <t>Obârșia-Cloșani</t>
  </si>
  <si>
    <t xml:space="preserve">Total județe unde s-a constatat pagube produse de urși: 22. Nr. județe unde s-au alocat cotele de prevenție conform calculelor: 15. </t>
  </si>
  <si>
    <t>Total valoare și număr de  pagube produse de specia URS până la data 08.11.2021 în județele afectate unde s-a repartizat cotă de prevenție</t>
  </si>
  <si>
    <t xml:space="preserve">Total județe unde s-a constatat pagube produse de urși: 22. </t>
  </si>
  <si>
    <t>Total valoare și număr dosare de  pagube produse de specia URS în anii 2020-2021 și achitate.  Prelucrare date primite la 01.02.2022</t>
  </si>
  <si>
    <t>Total incidente soldate cu vătămarea omului de către urs 2020-2021</t>
  </si>
  <si>
    <t>Valoare ponderata pe Județ cu procent de 35-40-25 % valoare, respectiv numar pagube, respectiv conflicte</t>
  </si>
  <si>
    <t>Ponderea numarului de pagube produse pe UAT din total pagube produse pe țară</t>
  </si>
  <si>
    <t>Ponderea numarului de incidente produse pe UAT din total pagube produse pe țară</t>
  </si>
  <si>
    <t>Ponderea valorii  pagubelor produse pe UAT din total pagube produse pe țară</t>
  </si>
  <si>
    <t>Bistrița-Năsăud</t>
  </si>
  <si>
    <t>Calculul numărului de prevenție la specia Urs brun conform numărului și valorii pagubelor și numărului de conflicte, alocate pentru UAT-uri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</si>
</sst>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00000"/>
    <numFmt numFmtId="166" formatCode="0.0000000000"/>
    <numFmt numFmtId="167" formatCode="0.00000000"/>
    <numFmt numFmtId="168" formatCode="0.000000000"/>
    <numFmt numFmtId="169" formatCode="0.00000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Font="1"/>
    <xf numFmtId="3" fontId="0" fillId="0" borderId="0" xfId="0" applyNumberFormat="1" applyFont="1"/>
    <xf numFmtId="2" fontId="0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/>
    <xf numFmtId="0" fontId="1" fillId="0" borderId="10" xfId="0" applyFont="1" applyFill="1" applyBorder="1"/>
    <xf numFmtId="0" fontId="1" fillId="0" borderId="11" xfId="0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3" fontId="0" fillId="0" borderId="4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3" fontId="0" fillId="0" borderId="7" xfId="0" applyNumberFormat="1" applyFon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0" fontId="0" fillId="0" borderId="10" xfId="0" applyFont="1" applyFill="1" applyBorder="1"/>
    <xf numFmtId="3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2" fontId="0" fillId="0" borderId="7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0" fillId="0" borderId="4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3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/>
    <xf numFmtId="0" fontId="0" fillId="0" borderId="20" xfId="0" applyFont="1" applyBorder="1"/>
    <xf numFmtId="0" fontId="0" fillId="0" borderId="21" xfId="0" applyFont="1" applyBorder="1" applyAlignment="1">
      <alignment horizontal="left"/>
    </xf>
    <xf numFmtId="3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8" fontId="0" fillId="0" borderId="4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1" fillId="0" borderId="23" xfId="0" applyFont="1" applyBorder="1"/>
    <xf numFmtId="0" fontId="0" fillId="0" borderId="8" xfId="0" applyFont="1" applyBorder="1" applyAlignment="1">
      <alignment horizontal="left"/>
    </xf>
    <xf numFmtId="3" fontId="0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6" fontId="0" fillId="0" borderId="8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4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165" fontId="0" fillId="0" borderId="4" xfId="0" applyNumberFormat="1" applyFont="1" applyBorder="1" applyAlignment="1">
      <alignment horizontal="center"/>
    </xf>
    <xf numFmtId="169" fontId="0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1" fontId="1" fillId="0" borderId="11" xfId="0" applyNumberFormat="1" applyFont="1" applyBorder="1" applyAlignment="1">
      <alignment horizontal="center"/>
    </xf>
    <xf numFmtId="0" fontId="1" fillId="0" borderId="3" xfId="0" applyFont="1" applyFill="1" applyBorder="1"/>
    <xf numFmtId="0" fontId="0" fillId="0" borderId="4" xfId="0" applyFont="1" applyFill="1" applyBorder="1" applyAlignment="1">
      <alignment horizontal="center"/>
    </xf>
    <xf numFmtId="0" fontId="1" fillId="0" borderId="6" xfId="0" applyFont="1" applyFill="1" applyBorder="1"/>
    <xf numFmtId="0" fontId="0" fillId="0" borderId="7" xfId="0" applyFont="1" applyFill="1" applyBorder="1" applyAlignment="1">
      <alignment horizontal="left"/>
    </xf>
    <xf numFmtId="3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6" xfId="0" applyFont="1" applyFill="1" applyBorder="1"/>
    <xf numFmtId="0" fontId="1" fillId="0" borderId="11" xfId="0" applyFont="1" applyFill="1" applyBorder="1" applyAlignment="1">
      <alignment horizontal="left"/>
    </xf>
    <xf numFmtId="3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/>
    <xf numFmtId="0" fontId="0" fillId="0" borderId="8" xfId="0" applyFont="1" applyFill="1" applyBorder="1" applyAlignment="1">
      <alignment horizontal="left"/>
    </xf>
    <xf numFmtId="3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7" fontId="0" fillId="0" borderId="4" xfId="0" applyNumberFormat="1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21" xfId="0" applyFont="1" applyFill="1" applyBorder="1" applyAlignment="1">
      <alignment horizontal="left"/>
    </xf>
    <xf numFmtId="3" fontId="0" fillId="0" borderId="21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/>
    <xf numFmtId="2" fontId="0" fillId="0" borderId="0" xfId="0" applyNumberFormat="1" applyFont="1" applyFill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Font="1" applyBorder="1"/>
    <xf numFmtId="167" fontId="0" fillId="0" borderId="7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2" fontId="0" fillId="0" borderId="16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2" fontId="0" fillId="0" borderId="21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2" fontId="1" fillId="2" borderId="32" xfId="0" applyNumberFormat="1" applyFont="1" applyFill="1" applyBorder="1"/>
    <xf numFmtId="0" fontId="0" fillId="0" borderId="11" xfId="0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166" fontId="0" fillId="0" borderId="16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1" fillId="0" borderId="1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8" xfId="0" applyFont="1" applyFill="1" applyBorder="1"/>
    <xf numFmtId="0" fontId="1" fillId="0" borderId="10" xfId="0" applyFont="1" applyBorder="1" applyAlignment="1">
      <alignment horizontal="left" indent="1"/>
    </xf>
    <xf numFmtId="167" fontId="0" fillId="0" borderId="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0" fontId="0" fillId="3" borderId="21" xfId="0" applyFont="1" applyFill="1" applyBorder="1" applyAlignment="1">
      <alignment horizontal="left"/>
    </xf>
    <xf numFmtId="3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3" fontId="0" fillId="3" borderId="21" xfId="0" applyNumberFormat="1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168" fontId="0" fillId="0" borderId="7" xfId="0" applyNumberFormat="1" applyFont="1" applyBorder="1" applyAlignment="1">
      <alignment horizontal="center"/>
    </xf>
    <xf numFmtId="0" fontId="0" fillId="0" borderId="21" xfId="0" applyFont="1" applyBorder="1" applyAlignment="1">
      <alignment horizontal="left" indent="1"/>
    </xf>
    <xf numFmtId="0" fontId="0" fillId="0" borderId="22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69" fontId="0" fillId="0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67" fontId="0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5"/>
  <sheetViews>
    <sheetView tabSelected="1" zoomScale="85" zoomScaleNormal="85" workbookViewId="0">
      <pane ySplit="4" topLeftCell="A515" activePane="bottomLeft" state="frozen"/>
      <selection pane="bottomLeft" activeCell="F368" sqref="F368"/>
    </sheetView>
  </sheetViews>
  <sheetFormatPr defaultRowHeight="15" x14ac:dyDescent="0.25"/>
  <cols>
    <col min="1" max="1" width="16" style="1" customWidth="1"/>
    <col min="2" max="2" width="16.42578125" style="1" customWidth="1"/>
    <col min="3" max="3" width="13" style="2" customWidth="1"/>
    <col min="4" max="4" width="9.42578125" style="1" customWidth="1"/>
    <col min="5" max="5" width="13" style="1" customWidth="1"/>
    <col min="6" max="6" width="29.28515625" style="1" customWidth="1"/>
    <col min="7" max="8" width="15.42578125" style="1" customWidth="1"/>
    <col min="9" max="9" width="14.7109375" style="1" customWidth="1"/>
    <col min="10" max="10" width="12.85546875" style="3" customWidth="1"/>
    <col min="11" max="11" width="12.42578125" style="1" customWidth="1"/>
    <col min="12" max="16384" width="9.140625" style="1"/>
  </cols>
  <sheetData>
    <row r="2" spans="1:11" x14ac:dyDescent="0.25">
      <c r="A2" s="150" t="s">
        <v>530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5.75" thickBot="1" x14ac:dyDescent="0.3"/>
    <row r="4" spans="1:11" ht="151.5" customHeight="1" thickBot="1" x14ac:dyDescent="0.3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528</v>
      </c>
      <c r="G4" s="4" t="s">
        <v>526</v>
      </c>
      <c r="H4" s="4" t="s">
        <v>527</v>
      </c>
      <c r="I4" s="6" t="s">
        <v>525</v>
      </c>
      <c r="J4" s="7" t="s">
        <v>5</v>
      </c>
      <c r="K4" s="8" t="s">
        <v>6</v>
      </c>
    </row>
    <row r="5" spans="1:11" x14ac:dyDescent="0.25">
      <c r="A5" s="9" t="s">
        <v>356</v>
      </c>
      <c r="B5" s="59" t="s">
        <v>267</v>
      </c>
      <c r="C5" s="23">
        <v>4224.75</v>
      </c>
      <c r="D5" s="10">
        <v>1</v>
      </c>
      <c r="E5" s="10">
        <v>0</v>
      </c>
      <c r="F5" s="10">
        <f t="shared" ref="F5:F26" si="0">0.35*C5/$C$532</f>
        <v>2.1740235142839089E-4</v>
      </c>
      <c r="G5" s="10">
        <f t="shared" ref="G5:G26" si="1">0.4*D5/$D$532</f>
        <v>1.3449899125756557E-4</v>
      </c>
      <c r="H5" s="10">
        <f t="shared" ref="H5:H26" si="2">0.25*E5/$E$532</f>
        <v>0</v>
      </c>
      <c r="I5" s="10">
        <f>F5+G5+H5</f>
        <v>3.5190134268595649E-4</v>
      </c>
      <c r="J5" s="11">
        <f>I5*140</f>
        <v>4.9266187976033909E-2</v>
      </c>
      <c r="K5" s="12">
        <v>0</v>
      </c>
    </row>
    <row r="6" spans="1:11" x14ac:dyDescent="0.25">
      <c r="A6" s="13"/>
      <c r="B6" s="60" t="s">
        <v>357</v>
      </c>
      <c r="C6" s="25">
        <v>2290.5</v>
      </c>
      <c r="D6" s="15">
        <v>1</v>
      </c>
      <c r="E6" s="15">
        <v>0</v>
      </c>
      <c r="F6" s="15">
        <f t="shared" si="0"/>
        <v>1.178673497714017E-4</v>
      </c>
      <c r="G6" s="15">
        <f t="shared" si="1"/>
        <v>1.3449899125756557E-4</v>
      </c>
      <c r="H6" s="15">
        <f t="shared" si="2"/>
        <v>0</v>
      </c>
      <c r="I6" s="15">
        <f t="shared" ref="I6:I26" si="3">F6+G6+H6</f>
        <v>2.5236634102896729E-4</v>
      </c>
      <c r="J6" s="31">
        <f t="shared" ref="J6:J26" si="4">I6*140</f>
        <v>3.5331287744055417E-2</v>
      </c>
      <c r="K6" s="17">
        <v>0</v>
      </c>
    </row>
    <row r="7" spans="1:11" x14ac:dyDescent="0.25">
      <c r="A7" s="18"/>
      <c r="B7" s="60" t="s">
        <v>358</v>
      </c>
      <c r="C7" s="25">
        <v>7150</v>
      </c>
      <c r="D7" s="15">
        <v>2</v>
      </c>
      <c r="E7" s="15">
        <v>0</v>
      </c>
      <c r="F7" s="15">
        <f t="shared" si="0"/>
        <v>3.6793344285768274E-4</v>
      </c>
      <c r="G7" s="15">
        <f t="shared" si="1"/>
        <v>2.6899798251513114E-4</v>
      </c>
      <c r="H7" s="15">
        <f t="shared" si="2"/>
        <v>0</v>
      </c>
      <c r="I7" s="15">
        <f t="shared" si="3"/>
        <v>6.3693142537281388E-4</v>
      </c>
      <c r="J7" s="31">
        <f t="shared" si="4"/>
        <v>8.9170399552193941E-2</v>
      </c>
      <c r="K7" s="17">
        <v>0</v>
      </c>
    </row>
    <row r="8" spans="1:11" x14ac:dyDescent="0.25">
      <c r="A8" s="18"/>
      <c r="B8" s="60" t="s">
        <v>359</v>
      </c>
      <c r="C8" s="25">
        <v>9242.4599999999991</v>
      </c>
      <c r="D8" s="15">
        <v>4</v>
      </c>
      <c r="E8" s="15">
        <v>0</v>
      </c>
      <c r="F8" s="15">
        <f t="shared" si="0"/>
        <v>4.7560980815026822E-4</v>
      </c>
      <c r="G8" s="15">
        <f t="shared" si="1"/>
        <v>5.3799596503026229E-4</v>
      </c>
      <c r="H8" s="15">
        <f t="shared" si="2"/>
        <v>0</v>
      </c>
      <c r="I8" s="15">
        <f t="shared" si="3"/>
        <v>1.0136057731805306E-3</v>
      </c>
      <c r="J8" s="31">
        <f t="shared" si="4"/>
        <v>0.14190480824527427</v>
      </c>
      <c r="K8" s="17">
        <v>0</v>
      </c>
    </row>
    <row r="9" spans="1:11" x14ac:dyDescent="0.25">
      <c r="A9" s="18"/>
      <c r="B9" s="60" t="s">
        <v>360</v>
      </c>
      <c r="C9" s="25">
        <v>1716.5</v>
      </c>
      <c r="D9" s="15">
        <v>1</v>
      </c>
      <c r="E9" s="15">
        <v>0</v>
      </c>
      <c r="F9" s="34">
        <f t="shared" si="0"/>
        <v>8.8329755897232503E-5</v>
      </c>
      <c r="G9" s="15">
        <f t="shared" si="1"/>
        <v>1.3449899125756557E-4</v>
      </c>
      <c r="H9" s="15">
        <f t="shared" si="2"/>
        <v>0</v>
      </c>
      <c r="I9" s="34">
        <f>F9+G9+H9</f>
        <v>2.2282874715479807E-4</v>
      </c>
      <c r="J9" s="31">
        <f t="shared" si="4"/>
        <v>3.1196024601671729E-2</v>
      </c>
      <c r="K9" s="17">
        <v>0</v>
      </c>
    </row>
    <row r="10" spans="1:11" x14ac:dyDescent="0.25">
      <c r="A10" s="18"/>
      <c r="B10" s="60" t="s">
        <v>361</v>
      </c>
      <c r="C10" s="25">
        <v>20316.650000000001</v>
      </c>
      <c r="D10" s="15">
        <v>6</v>
      </c>
      <c r="E10" s="15">
        <v>0</v>
      </c>
      <c r="F10" s="15">
        <f t="shared" si="0"/>
        <v>1.0454790184383973E-3</v>
      </c>
      <c r="G10" s="15">
        <f t="shared" si="1"/>
        <v>8.0699394754539348E-4</v>
      </c>
      <c r="H10" s="15">
        <f t="shared" si="2"/>
        <v>0</v>
      </c>
      <c r="I10" s="15">
        <f t="shared" si="3"/>
        <v>1.8524729659837908E-3</v>
      </c>
      <c r="J10" s="31">
        <f t="shared" si="4"/>
        <v>0.25934621523773072</v>
      </c>
      <c r="K10" s="17">
        <v>1</v>
      </c>
    </row>
    <row r="11" spans="1:11" x14ac:dyDescent="0.25">
      <c r="A11" s="18"/>
      <c r="B11" s="60" t="s">
        <v>362</v>
      </c>
      <c r="C11" s="25">
        <v>2556.75</v>
      </c>
      <c r="D11" s="15">
        <v>1</v>
      </c>
      <c r="E11" s="15">
        <v>0</v>
      </c>
      <c r="F11" s="15">
        <f t="shared" si="0"/>
        <v>1.3156836783585738E-4</v>
      </c>
      <c r="G11" s="15">
        <f t="shared" si="1"/>
        <v>1.3449899125756557E-4</v>
      </c>
      <c r="H11" s="15">
        <f t="shared" si="2"/>
        <v>0</v>
      </c>
      <c r="I11" s="15">
        <f t="shared" si="3"/>
        <v>2.6606735909342295E-4</v>
      </c>
      <c r="J11" s="31">
        <f t="shared" si="4"/>
        <v>3.7249430273079212E-2</v>
      </c>
      <c r="K11" s="17">
        <v>0</v>
      </c>
    </row>
    <row r="12" spans="1:11" x14ac:dyDescent="0.25">
      <c r="A12" s="18"/>
      <c r="B12" s="60" t="s">
        <v>363</v>
      </c>
      <c r="C12" s="25">
        <v>3262.8</v>
      </c>
      <c r="D12" s="15">
        <v>1</v>
      </c>
      <c r="E12" s="15">
        <v>0</v>
      </c>
      <c r="F12" s="15">
        <f t="shared" si="0"/>
        <v>1.6790115207776884E-4</v>
      </c>
      <c r="G12" s="15">
        <f t="shared" si="1"/>
        <v>1.3449899125756557E-4</v>
      </c>
      <c r="H12" s="15">
        <f t="shared" si="2"/>
        <v>0</v>
      </c>
      <c r="I12" s="15">
        <f t="shared" si="3"/>
        <v>3.0240014333533441E-4</v>
      </c>
      <c r="J12" s="31">
        <f t="shared" si="4"/>
        <v>4.2336020066946818E-2</v>
      </c>
      <c r="K12" s="17">
        <v>0</v>
      </c>
    </row>
    <row r="13" spans="1:11" x14ac:dyDescent="0.25">
      <c r="A13" s="18"/>
      <c r="B13" s="60" t="s">
        <v>364</v>
      </c>
      <c r="C13" s="25">
        <v>3668</v>
      </c>
      <c r="D13" s="15">
        <v>1</v>
      </c>
      <c r="E13" s="15">
        <v>0</v>
      </c>
      <c r="F13" s="15">
        <f t="shared" si="0"/>
        <v>1.8875242914713009E-4</v>
      </c>
      <c r="G13" s="15">
        <f t="shared" si="1"/>
        <v>1.3449899125756557E-4</v>
      </c>
      <c r="H13" s="15">
        <f t="shared" si="2"/>
        <v>0</v>
      </c>
      <c r="I13" s="15">
        <f t="shared" si="3"/>
        <v>3.2325142040469563E-4</v>
      </c>
      <c r="J13" s="31">
        <f t="shared" si="4"/>
        <v>4.5255198856657387E-2</v>
      </c>
      <c r="K13" s="17">
        <v>0</v>
      </c>
    </row>
    <row r="14" spans="1:11" x14ac:dyDescent="0.25">
      <c r="A14" s="18"/>
      <c r="B14" s="60" t="s">
        <v>365</v>
      </c>
      <c r="C14" s="25">
        <v>36620.109999999993</v>
      </c>
      <c r="D14" s="15">
        <v>11</v>
      </c>
      <c r="E14" s="15">
        <v>0</v>
      </c>
      <c r="F14" s="15">
        <f t="shared" si="0"/>
        <v>1.8844423986191681E-3</v>
      </c>
      <c r="G14" s="15">
        <f t="shared" si="1"/>
        <v>1.4794889038332213E-3</v>
      </c>
      <c r="H14" s="15">
        <f t="shared" si="2"/>
        <v>0</v>
      </c>
      <c r="I14" s="15">
        <f t="shared" si="3"/>
        <v>3.3639313024523892E-3</v>
      </c>
      <c r="J14" s="31">
        <f t="shared" si="4"/>
        <v>0.47095038234333447</v>
      </c>
      <c r="K14" s="17">
        <v>1</v>
      </c>
    </row>
    <row r="15" spans="1:11" x14ac:dyDescent="0.25">
      <c r="A15" s="18"/>
      <c r="B15" s="60" t="s">
        <v>366</v>
      </c>
      <c r="C15" s="25">
        <v>4245.75</v>
      </c>
      <c r="D15" s="15">
        <v>1</v>
      </c>
      <c r="E15" s="15">
        <v>0</v>
      </c>
      <c r="F15" s="15">
        <f t="shared" si="0"/>
        <v>2.1848299510671417E-4</v>
      </c>
      <c r="G15" s="15">
        <f t="shared" si="1"/>
        <v>1.3449899125756557E-4</v>
      </c>
      <c r="H15" s="15">
        <f t="shared" si="2"/>
        <v>0</v>
      </c>
      <c r="I15" s="15">
        <f t="shared" si="3"/>
        <v>3.5298198636427974E-4</v>
      </c>
      <c r="J15" s="31">
        <f t="shared" si="4"/>
        <v>4.941747809099916E-2</v>
      </c>
      <c r="K15" s="17">
        <v>0</v>
      </c>
    </row>
    <row r="16" spans="1:11" x14ac:dyDescent="0.25">
      <c r="A16" s="18"/>
      <c r="B16" s="60" t="s">
        <v>367</v>
      </c>
      <c r="C16" s="25">
        <v>2505.6</v>
      </c>
      <c r="D16" s="15">
        <v>1</v>
      </c>
      <c r="E16" s="15">
        <v>0</v>
      </c>
      <c r="F16" s="15">
        <f t="shared" si="0"/>
        <v>1.2893622859079857E-4</v>
      </c>
      <c r="G16" s="15">
        <f t="shared" si="1"/>
        <v>1.3449899125756557E-4</v>
      </c>
      <c r="H16" s="15">
        <f t="shared" si="2"/>
        <v>0</v>
      </c>
      <c r="I16" s="15">
        <f t="shared" si="3"/>
        <v>2.6343521984836414E-4</v>
      </c>
      <c r="J16" s="31">
        <f t="shared" si="4"/>
        <v>3.6880930778770978E-2</v>
      </c>
      <c r="K16" s="17">
        <v>0</v>
      </c>
    </row>
    <row r="17" spans="1:13" x14ac:dyDescent="0.25">
      <c r="A17" s="18"/>
      <c r="B17" s="60" t="s">
        <v>368</v>
      </c>
      <c r="C17" s="25">
        <v>2081.4</v>
      </c>
      <c r="D17" s="15">
        <v>1</v>
      </c>
      <c r="E17" s="15">
        <v>0</v>
      </c>
      <c r="F17" s="15">
        <f t="shared" si="0"/>
        <v>1.0710722628866865E-4</v>
      </c>
      <c r="G17" s="15">
        <f t="shared" si="1"/>
        <v>1.3449899125756557E-4</v>
      </c>
      <c r="H17" s="15">
        <f t="shared" si="2"/>
        <v>0</v>
      </c>
      <c r="I17" s="15">
        <f t="shared" si="3"/>
        <v>2.4160621754623423E-4</v>
      </c>
      <c r="J17" s="31">
        <f t="shared" si="4"/>
        <v>3.382487045647279E-2</v>
      </c>
      <c r="K17" s="17">
        <v>0</v>
      </c>
    </row>
    <row r="18" spans="1:13" x14ac:dyDescent="0.25">
      <c r="A18" s="18"/>
      <c r="B18" s="60" t="s">
        <v>369</v>
      </c>
      <c r="C18" s="25">
        <v>24300</v>
      </c>
      <c r="D18" s="15">
        <v>2</v>
      </c>
      <c r="E18" s="15">
        <v>0</v>
      </c>
      <c r="F18" s="15">
        <f t="shared" si="0"/>
        <v>1.2504591134883483E-3</v>
      </c>
      <c r="G18" s="15">
        <f t="shared" si="1"/>
        <v>2.6899798251513114E-4</v>
      </c>
      <c r="H18" s="15">
        <f t="shared" si="2"/>
        <v>0</v>
      </c>
      <c r="I18" s="15">
        <f t="shared" si="3"/>
        <v>1.5194570960034794E-3</v>
      </c>
      <c r="J18" s="31">
        <f t="shared" si="4"/>
        <v>0.21272399344048712</v>
      </c>
      <c r="K18" s="17">
        <v>0</v>
      </c>
    </row>
    <row r="19" spans="1:13" x14ac:dyDescent="0.25">
      <c r="A19" s="18"/>
      <c r="B19" s="60" t="s">
        <v>370</v>
      </c>
      <c r="C19" s="25">
        <v>1100</v>
      </c>
      <c r="D19" s="15">
        <v>2</v>
      </c>
      <c r="E19" s="15">
        <v>0</v>
      </c>
      <c r="F19" s="34">
        <f t="shared" si="0"/>
        <v>5.6605145055028113E-5</v>
      </c>
      <c r="G19" s="15">
        <f t="shared" si="1"/>
        <v>2.6899798251513114E-4</v>
      </c>
      <c r="H19" s="15">
        <f t="shared" si="2"/>
        <v>0</v>
      </c>
      <c r="I19" s="34">
        <f>F19+G19+H19</f>
        <v>3.2560312757015924E-4</v>
      </c>
      <c r="J19" s="31">
        <f t="shared" si="4"/>
        <v>4.5584437859822295E-2</v>
      </c>
      <c r="K19" s="17">
        <v>0</v>
      </c>
    </row>
    <row r="20" spans="1:13" x14ac:dyDescent="0.25">
      <c r="A20" s="18"/>
      <c r="B20" s="60" t="s">
        <v>371</v>
      </c>
      <c r="C20" s="25">
        <v>20130</v>
      </c>
      <c r="D20" s="15">
        <v>2</v>
      </c>
      <c r="E20" s="15">
        <v>0</v>
      </c>
      <c r="F20" s="15">
        <f t="shared" si="0"/>
        <v>1.0358741545070144E-3</v>
      </c>
      <c r="G20" s="15">
        <f t="shared" si="1"/>
        <v>2.6899798251513114E-4</v>
      </c>
      <c r="H20" s="15">
        <f t="shared" si="2"/>
        <v>0</v>
      </c>
      <c r="I20" s="15">
        <f t="shared" si="3"/>
        <v>1.3048721370221455E-3</v>
      </c>
      <c r="J20" s="31">
        <f t="shared" si="4"/>
        <v>0.18268209918310035</v>
      </c>
      <c r="K20" s="17">
        <v>0</v>
      </c>
    </row>
    <row r="21" spans="1:13" x14ac:dyDescent="0.25">
      <c r="A21" s="18"/>
      <c r="B21" s="60" t="s">
        <v>372</v>
      </c>
      <c r="C21" s="25">
        <v>3104</v>
      </c>
      <c r="D21" s="15">
        <v>1</v>
      </c>
      <c r="E21" s="15">
        <v>0</v>
      </c>
      <c r="F21" s="15">
        <f t="shared" si="0"/>
        <v>1.5972942750073384E-4</v>
      </c>
      <c r="G21" s="15">
        <f t="shared" si="1"/>
        <v>1.3449899125756557E-4</v>
      </c>
      <c r="H21" s="15">
        <f t="shared" si="2"/>
        <v>0</v>
      </c>
      <c r="I21" s="15">
        <f t="shared" si="3"/>
        <v>2.9422841875829941E-4</v>
      </c>
      <c r="J21" s="31">
        <f t="shared" si="4"/>
        <v>4.1191978626161918E-2</v>
      </c>
      <c r="K21" s="17">
        <v>0</v>
      </c>
    </row>
    <row r="22" spans="1:13" x14ac:dyDescent="0.25">
      <c r="A22" s="18"/>
      <c r="B22" s="60" t="s">
        <v>373</v>
      </c>
      <c r="C22" s="25">
        <v>9520.5</v>
      </c>
      <c r="D22" s="15">
        <v>3</v>
      </c>
      <c r="E22" s="15">
        <v>0</v>
      </c>
      <c r="F22" s="15">
        <f t="shared" si="0"/>
        <v>4.8991753045126828E-4</v>
      </c>
      <c r="G22" s="15">
        <f t="shared" si="1"/>
        <v>4.0349697377269674E-4</v>
      </c>
      <c r="H22" s="15">
        <f t="shared" si="2"/>
        <v>0</v>
      </c>
      <c r="I22" s="15">
        <f t="shared" si="3"/>
        <v>8.9341450422396503E-4</v>
      </c>
      <c r="J22" s="31">
        <f t="shared" si="4"/>
        <v>0.12507803059135511</v>
      </c>
      <c r="K22" s="17">
        <v>0</v>
      </c>
    </row>
    <row r="23" spans="1:13" x14ac:dyDescent="0.25">
      <c r="A23" s="18"/>
      <c r="B23" s="60" t="s">
        <v>374</v>
      </c>
      <c r="C23" s="25">
        <v>1000</v>
      </c>
      <c r="D23" s="15">
        <v>1</v>
      </c>
      <c r="E23" s="15">
        <v>0</v>
      </c>
      <c r="F23" s="34">
        <f t="shared" si="0"/>
        <v>5.145922277729828E-5</v>
      </c>
      <c r="G23" s="15">
        <f t="shared" si="1"/>
        <v>1.3449899125756557E-4</v>
      </c>
      <c r="H23" s="15">
        <f t="shared" si="2"/>
        <v>0</v>
      </c>
      <c r="I23" s="34">
        <f>F23+G23+H23</f>
        <v>1.8595821403486385E-4</v>
      </c>
      <c r="J23" s="31">
        <f t="shared" si="4"/>
        <v>2.6034149964880939E-2</v>
      </c>
      <c r="K23" s="17">
        <v>0</v>
      </c>
    </row>
    <row r="24" spans="1:13" x14ac:dyDescent="0.25">
      <c r="A24" s="18"/>
      <c r="B24" s="60" t="s">
        <v>375</v>
      </c>
      <c r="C24" s="25">
        <v>2250</v>
      </c>
      <c r="D24" s="15">
        <v>1</v>
      </c>
      <c r="E24" s="15">
        <v>0</v>
      </c>
      <c r="F24" s="15">
        <f t="shared" si="0"/>
        <v>1.1578325124892114E-4</v>
      </c>
      <c r="G24" s="15">
        <f t="shared" si="1"/>
        <v>1.3449899125756557E-4</v>
      </c>
      <c r="H24" s="15">
        <f t="shared" si="2"/>
        <v>0</v>
      </c>
      <c r="I24" s="15">
        <f t="shared" si="3"/>
        <v>2.5028224250648668E-4</v>
      </c>
      <c r="J24" s="31">
        <f t="shared" si="4"/>
        <v>3.5039513950908138E-2</v>
      </c>
      <c r="K24" s="17">
        <v>0</v>
      </c>
    </row>
    <row r="25" spans="1:13" x14ac:dyDescent="0.25">
      <c r="A25" s="18"/>
      <c r="B25" s="60" t="s">
        <v>376</v>
      </c>
      <c r="C25" s="25">
        <v>2011.27</v>
      </c>
      <c r="D25" s="15">
        <v>1</v>
      </c>
      <c r="E25" s="15">
        <v>0</v>
      </c>
      <c r="F25" s="15">
        <f t="shared" si="0"/>
        <v>1.034983909952967E-4</v>
      </c>
      <c r="G25" s="15">
        <f t="shared" si="1"/>
        <v>1.3449899125756557E-4</v>
      </c>
      <c r="H25" s="15">
        <f t="shared" si="2"/>
        <v>0</v>
      </c>
      <c r="I25" s="15">
        <f t="shared" si="3"/>
        <v>2.3799738225286228E-4</v>
      </c>
      <c r="J25" s="31">
        <f t="shared" si="4"/>
        <v>3.3319633515400716E-2</v>
      </c>
      <c r="K25" s="17">
        <v>0</v>
      </c>
    </row>
    <row r="26" spans="1:13" ht="15.75" thickBot="1" x14ac:dyDescent="0.3">
      <c r="A26" s="45"/>
      <c r="B26" s="141" t="s">
        <v>377</v>
      </c>
      <c r="C26" s="47">
        <v>540</v>
      </c>
      <c r="D26" s="48">
        <v>1</v>
      </c>
      <c r="E26" s="48">
        <v>0</v>
      </c>
      <c r="F26" s="152">
        <f t="shared" si="0"/>
        <v>2.7787980299741071E-5</v>
      </c>
      <c r="G26" s="48">
        <f t="shared" si="1"/>
        <v>1.3449899125756557E-4</v>
      </c>
      <c r="H26" s="48">
        <f t="shared" si="2"/>
        <v>0</v>
      </c>
      <c r="I26" s="48">
        <f t="shared" si="3"/>
        <v>1.6228697155730665E-4</v>
      </c>
      <c r="J26" s="106">
        <f t="shared" si="4"/>
        <v>2.2720176018022932E-2</v>
      </c>
      <c r="K26" s="58">
        <v>0</v>
      </c>
    </row>
    <row r="27" spans="1:13" ht="15.75" thickBot="1" x14ac:dyDescent="0.3">
      <c r="A27" s="44"/>
      <c r="B27" s="63" t="s">
        <v>42</v>
      </c>
      <c r="C27" s="28">
        <f>SUM(C5:C26)</f>
        <v>163837.03999999998</v>
      </c>
      <c r="D27" s="20">
        <f>SUM(D5:D26)</f>
        <v>46</v>
      </c>
      <c r="E27" s="20">
        <v>0</v>
      </c>
      <c r="F27" s="102"/>
      <c r="G27" s="102"/>
      <c r="H27" s="102"/>
      <c r="I27" s="20"/>
      <c r="J27" s="21">
        <f>SUM(J5:J26)</f>
        <v>2.04650324737336</v>
      </c>
      <c r="K27" s="29">
        <f>SUM(K5:K26)</f>
        <v>2</v>
      </c>
      <c r="M27" s="1">
        <v>0</v>
      </c>
    </row>
    <row r="28" spans="1:13" x14ac:dyDescent="0.25">
      <c r="A28" s="52" t="s">
        <v>290</v>
      </c>
      <c r="B28" s="53" t="s">
        <v>291</v>
      </c>
      <c r="C28" s="54">
        <v>17375.5</v>
      </c>
      <c r="D28" s="16">
        <v>15</v>
      </c>
      <c r="E28" s="16">
        <v>1</v>
      </c>
      <c r="F28" s="16">
        <f t="shared" ref="F28:F61" si="5">0.35*C28/$C$532</f>
        <v>8.9412972536694621E-4</v>
      </c>
      <c r="G28" s="16">
        <f t="shared" ref="G28:G61" si="6">0.4*D28/$D$532</f>
        <v>2.0174848688634837E-3</v>
      </c>
      <c r="H28" s="16">
        <f t="shared" ref="H28:H61" si="7">0.25*E28/$E$532</f>
        <v>5.3191489361702126E-3</v>
      </c>
      <c r="I28" s="16">
        <f t="shared" ref="I28:I61" si="8">F28+G28+H28</f>
        <v>8.2307635304006421E-3</v>
      </c>
      <c r="J28" s="55">
        <f t="shared" ref="J28:J61" si="9">I28*140</f>
        <v>1.1523068942560899</v>
      </c>
      <c r="K28" s="56">
        <v>1</v>
      </c>
    </row>
    <row r="29" spans="1:13" x14ac:dyDescent="0.25">
      <c r="A29" s="13"/>
      <c r="B29" s="24" t="s">
        <v>292</v>
      </c>
      <c r="C29" s="25">
        <v>16217</v>
      </c>
      <c r="D29" s="15">
        <v>16</v>
      </c>
      <c r="E29" s="15">
        <v>0</v>
      </c>
      <c r="F29" s="15">
        <f t="shared" si="5"/>
        <v>8.3451421577944624E-4</v>
      </c>
      <c r="G29" s="15">
        <f t="shared" si="6"/>
        <v>2.1519838601210491E-3</v>
      </c>
      <c r="H29" s="15">
        <f t="shared" si="7"/>
        <v>0</v>
      </c>
      <c r="I29" s="15">
        <f t="shared" si="8"/>
        <v>2.9864980759004953E-3</v>
      </c>
      <c r="J29" s="31">
        <f t="shared" si="9"/>
        <v>0.41810973062606932</v>
      </c>
      <c r="K29" s="17">
        <v>1</v>
      </c>
    </row>
    <row r="30" spans="1:13" x14ac:dyDescent="0.25">
      <c r="A30" s="18"/>
      <c r="B30" s="24" t="s">
        <v>293</v>
      </c>
      <c r="C30" s="25">
        <v>37678.5</v>
      </c>
      <c r="D30" s="15">
        <v>16</v>
      </c>
      <c r="E30" s="15">
        <v>0</v>
      </c>
      <c r="F30" s="15">
        <f t="shared" si="5"/>
        <v>1.938906325414433E-3</v>
      </c>
      <c r="G30" s="15">
        <f t="shared" si="6"/>
        <v>2.1519838601210491E-3</v>
      </c>
      <c r="H30" s="15">
        <f t="shared" si="7"/>
        <v>0</v>
      </c>
      <c r="I30" s="15">
        <f t="shared" si="8"/>
        <v>4.0908901855354826E-3</v>
      </c>
      <c r="J30" s="31">
        <f t="shared" si="9"/>
        <v>0.57272462597496754</v>
      </c>
      <c r="K30" s="17">
        <v>1</v>
      </c>
    </row>
    <row r="31" spans="1:13" x14ac:dyDescent="0.25">
      <c r="A31" s="18"/>
      <c r="B31" s="24" t="s">
        <v>294</v>
      </c>
      <c r="C31" s="25">
        <v>3275</v>
      </c>
      <c r="D31" s="15">
        <v>3</v>
      </c>
      <c r="E31" s="15">
        <v>0</v>
      </c>
      <c r="F31" s="15">
        <f t="shared" si="5"/>
        <v>1.6852895459565188E-4</v>
      </c>
      <c r="G31" s="15">
        <f t="shared" si="6"/>
        <v>4.0349697377269674E-4</v>
      </c>
      <c r="H31" s="15">
        <f t="shared" si="7"/>
        <v>0</v>
      </c>
      <c r="I31" s="15">
        <f t="shared" si="8"/>
        <v>5.7202592836834865E-4</v>
      </c>
      <c r="J31" s="31">
        <f t="shared" si="9"/>
        <v>8.0083629971568815E-2</v>
      </c>
      <c r="K31" s="17">
        <v>0</v>
      </c>
    </row>
    <row r="32" spans="1:13" x14ac:dyDescent="0.25">
      <c r="A32" s="18"/>
      <c r="B32" s="24" t="s">
        <v>295</v>
      </c>
      <c r="C32" s="25">
        <v>18789.5</v>
      </c>
      <c r="D32" s="15">
        <v>11</v>
      </c>
      <c r="E32" s="15">
        <v>1</v>
      </c>
      <c r="F32" s="15">
        <f t="shared" si="5"/>
        <v>9.6689306637404604E-4</v>
      </c>
      <c r="G32" s="15">
        <f t="shared" si="6"/>
        <v>1.4794889038332213E-3</v>
      </c>
      <c r="H32" s="15">
        <f t="shared" si="7"/>
        <v>5.3191489361702126E-3</v>
      </c>
      <c r="I32" s="15">
        <f t="shared" si="8"/>
        <v>7.7655309063774797E-3</v>
      </c>
      <c r="J32" s="31">
        <f t="shared" si="9"/>
        <v>1.0871743268928471</v>
      </c>
      <c r="K32" s="17">
        <v>1</v>
      </c>
    </row>
    <row r="33" spans="1:11" x14ac:dyDescent="0.25">
      <c r="A33" s="18"/>
      <c r="B33" s="24" t="s">
        <v>296</v>
      </c>
      <c r="C33" s="25">
        <v>15341.93</v>
      </c>
      <c r="D33" s="15">
        <v>11</v>
      </c>
      <c r="E33" s="15">
        <v>0</v>
      </c>
      <c r="F33" s="15">
        <f t="shared" si="5"/>
        <v>7.8948379370371571E-4</v>
      </c>
      <c r="G33" s="15">
        <f t="shared" si="6"/>
        <v>1.4794889038332213E-3</v>
      </c>
      <c r="H33" s="15">
        <f t="shared" si="7"/>
        <v>0</v>
      </c>
      <c r="I33" s="15">
        <f t="shared" si="8"/>
        <v>2.2689726975369372E-3</v>
      </c>
      <c r="J33" s="31">
        <f t="shared" si="9"/>
        <v>0.31765617765517123</v>
      </c>
      <c r="K33" s="17">
        <v>0</v>
      </c>
    </row>
    <row r="34" spans="1:11" x14ac:dyDescent="0.25">
      <c r="A34" s="18"/>
      <c r="B34" s="24" t="s">
        <v>297</v>
      </c>
      <c r="C34" s="25">
        <v>5876.25</v>
      </c>
      <c r="D34" s="15">
        <v>3</v>
      </c>
      <c r="E34" s="15">
        <v>0</v>
      </c>
      <c r="F34" s="15">
        <f t="shared" si="5"/>
        <v>3.0238725784509905E-4</v>
      </c>
      <c r="G34" s="15">
        <f t="shared" si="6"/>
        <v>4.0349697377269674E-4</v>
      </c>
      <c r="H34" s="15">
        <f t="shared" si="7"/>
        <v>0</v>
      </c>
      <c r="I34" s="15">
        <f t="shared" si="8"/>
        <v>7.0588423161779584E-4</v>
      </c>
      <c r="J34" s="31">
        <f t="shared" si="9"/>
        <v>9.8823792426491419E-2</v>
      </c>
      <c r="K34" s="17">
        <v>0</v>
      </c>
    </row>
    <row r="35" spans="1:11" x14ac:dyDescent="0.25">
      <c r="A35" s="18"/>
      <c r="B35" s="24" t="s">
        <v>298</v>
      </c>
      <c r="C35" s="25">
        <v>4800</v>
      </c>
      <c r="D35" s="15">
        <v>2</v>
      </c>
      <c r="E35" s="15">
        <v>0</v>
      </c>
      <c r="F35" s="15">
        <f t="shared" si="5"/>
        <v>2.4700426933103176E-4</v>
      </c>
      <c r="G35" s="15">
        <f t="shared" si="6"/>
        <v>2.6899798251513114E-4</v>
      </c>
      <c r="H35" s="15">
        <f t="shared" si="7"/>
        <v>0</v>
      </c>
      <c r="I35" s="15">
        <f t="shared" si="8"/>
        <v>5.1600225184616284E-4</v>
      </c>
      <c r="J35" s="31">
        <f t="shared" si="9"/>
        <v>7.2240315258462792E-2</v>
      </c>
      <c r="K35" s="17">
        <v>0</v>
      </c>
    </row>
    <row r="36" spans="1:11" x14ac:dyDescent="0.25">
      <c r="A36" s="18"/>
      <c r="B36" s="24" t="s">
        <v>299</v>
      </c>
      <c r="C36" s="25">
        <v>27035.38</v>
      </c>
      <c r="D36" s="15">
        <v>19</v>
      </c>
      <c r="E36" s="15">
        <v>0</v>
      </c>
      <c r="F36" s="15">
        <f t="shared" si="5"/>
        <v>1.3912196422889145E-3</v>
      </c>
      <c r="G36" s="15">
        <f t="shared" si="6"/>
        <v>2.5554808338937459E-3</v>
      </c>
      <c r="H36" s="15">
        <f t="shared" si="7"/>
        <v>0</v>
      </c>
      <c r="I36" s="15">
        <f t="shared" si="8"/>
        <v>3.9467004761826602E-3</v>
      </c>
      <c r="J36" s="31">
        <f t="shared" si="9"/>
        <v>0.55253806666557237</v>
      </c>
      <c r="K36" s="17">
        <v>1</v>
      </c>
    </row>
    <row r="37" spans="1:11" x14ac:dyDescent="0.25">
      <c r="A37" s="18"/>
      <c r="B37" s="24" t="s">
        <v>300</v>
      </c>
      <c r="C37" s="25">
        <v>13860</v>
      </c>
      <c r="D37" s="15">
        <v>4</v>
      </c>
      <c r="E37" s="15">
        <v>0</v>
      </c>
      <c r="F37" s="15">
        <f t="shared" si="5"/>
        <v>7.1322482769335422E-4</v>
      </c>
      <c r="G37" s="15">
        <f t="shared" si="6"/>
        <v>5.3799596503026229E-4</v>
      </c>
      <c r="H37" s="15">
        <f t="shared" si="7"/>
        <v>0</v>
      </c>
      <c r="I37" s="15">
        <f t="shared" si="8"/>
        <v>1.2512207927236165E-3</v>
      </c>
      <c r="J37" s="31">
        <f t="shared" si="9"/>
        <v>0.1751709109813063</v>
      </c>
      <c r="K37" s="17">
        <v>0</v>
      </c>
    </row>
    <row r="38" spans="1:11" x14ac:dyDescent="0.25">
      <c r="A38" s="18"/>
      <c r="B38" s="24" t="s">
        <v>301</v>
      </c>
      <c r="C38" s="25">
        <v>18677</v>
      </c>
      <c r="D38" s="15">
        <v>18</v>
      </c>
      <c r="E38" s="15">
        <v>0</v>
      </c>
      <c r="F38" s="15">
        <f t="shared" si="5"/>
        <v>9.6110390381159993E-4</v>
      </c>
      <c r="G38" s="15">
        <f t="shared" si="6"/>
        <v>2.4209818426361805E-3</v>
      </c>
      <c r="H38" s="15">
        <f t="shared" si="7"/>
        <v>0</v>
      </c>
      <c r="I38" s="15">
        <f t="shared" si="8"/>
        <v>3.3820857464477803E-3</v>
      </c>
      <c r="J38" s="31">
        <f t="shared" si="9"/>
        <v>0.47349200450268925</v>
      </c>
      <c r="K38" s="17">
        <v>1</v>
      </c>
    </row>
    <row r="39" spans="1:11" x14ac:dyDescent="0.25">
      <c r="A39" s="18"/>
      <c r="B39" s="24" t="s">
        <v>302</v>
      </c>
      <c r="C39" s="25">
        <v>44310</v>
      </c>
      <c r="D39" s="15">
        <v>28</v>
      </c>
      <c r="E39" s="15">
        <v>0</v>
      </c>
      <c r="F39" s="15">
        <f t="shared" si="5"/>
        <v>2.2801581612620866E-3</v>
      </c>
      <c r="G39" s="15">
        <f t="shared" si="6"/>
        <v>3.7659717552118361E-3</v>
      </c>
      <c r="H39" s="15">
        <f t="shared" si="7"/>
        <v>0</v>
      </c>
      <c r="I39" s="15">
        <f t="shared" si="8"/>
        <v>6.0461299164739227E-3</v>
      </c>
      <c r="J39" s="31">
        <f t="shared" si="9"/>
        <v>0.84645818830634922</v>
      </c>
      <c r="K39" s="17">
        <v>1</v>
      </c>
    </row>
    <row r="40" spans="1:11" x14ac:dyDescent="0.25">
      <c r="A40" s="18"/>
      <c r="B40" s="24" t="s">
        <v>303</v>
      </c>
      <c r="C40" s="25">
        <v>15610</v>
      </c>
      <c r="D40" s="15">
        <v>11</v>
      </c>
      <c r="E40" s="15">
        <v>0</v>
      </c>
      <c r="F40" s="15">
        <f t="shared" si="5"/>
        <v>8.0327846755362618E-4</v>
      </c>
      <c r="G40" s="15">
        <f t="shared" si="6"/>
        <v>1.4794889038332213E-3</v>
      </c>
      <c r="H40" s="15">
        <f t="shared" si="7"/>
        <v>0</v>
      </c>
      <c r="I40" s="15">
        <f t="shared" si="8"/>
        <v>2.2827673713868473E-3</v>
      </c>
      <c r="J40" s="31">
        <f t="shared" si="9"/>
        <v>0.31958743199415862</v>
      </c>
      <c r="K40" s="17">
        <v>1</v>
      </c>
    </row>
    <row r="41" spans="1:11" x14ac:dyDescent="0.25">
      <c r="A41" s="18"/>
      <c r="B41" s="24" t="s">
        <v>304</v>
      </c>
      <c r="C41" s="25">
        <v>24618.5</v>
      </c>
      <c r="D41" s="15">
        <v>6</v>
      </c>
      <c r="E41" s="15">
        <v>0</v>
      </c>
      <c r="F41" s="15">
        <f t="shared" si="5"/>
        <v>1.2668488759429175E-3</v>
      </c>
      <c r="G41" s="15">
        <f t="shared" si="6"/>
        <v>8.0699394754539348E-4</v>
      </c>
      <c r="H41" s="15">
        <f t="shared" si="7"/>
        <v>0</v>
      </c>
      <c r="I41" s="15">
        <f t="shared" si="8"/>
        <v>2.0738428234883107E-3</v>
      </c>
      <c r="J41" s="31">
        <f t="shared" si="9"/>
        <v>0.29033799528836352</v>
      </c>
      <c r="K41" s="17">
        <v>0</v>
      </c>
    </row>
    <row r="42" spans="1:11" x14ac:dyDescent="0.25">
      <c r="A42" s="18"/>
      <c r="B42" s="24" t="s">
        <v>305</v>
      </c>
      <c r="C42" s="25">
        <v>12750</v>
      </c>
      <c r="D42" s="15">
        <v>7</v>
      </c>
      <c r="E42" s="15">
        <v>0</v>
      </c>
      <c r="F42" s="15">
        <f t="shared" si="5"/>
        <v>6.561050904105531E-4</v>
      </c>
      <c r="G42" s="15">
        <f t="shared" si="6"/>
        <v>9.4149293880295903E-4</v>
      </c>
      <c r="H42" s="15">
        <f t="shared" si="7"/>
        <v>0</v>
      </c>
      <c r="I42" s="15">
        <f t="shared" si="8"/>
        <v>1.5975980292135122E-3</v>
      </c>
      <c r="J42" s="31">
        <f t="shared" si="9"/>
        <v>0.22366372408989171</v>
      </c>
      <c r="K42" s="17">
        <v>0</v>
      </c>
    </row>
    <row r="43" spans="1:11" x14ac:dyDescent="0.25">
      <c r="A43" s="18"/>
      <c r="B43" s="24" t="s">
        <v>306</v>
      </c>
      <c r="C43" s="25">
        <v>12680</v>
      </c>
      <c r="D43" s="15">
        <v>4</v>
      </c>
      <c r="E43" s="15">
        <v>0</v>
      </c>
      <c r="F43" s="15">
        <f t="shared" si="5"/>
        <v>6.5250294481614222E-4</v>
      </c>
      <c r="G43" s="15">
        <f t="shared" si="6"/>
        <v>5.3799596503026229E-4</v>
      </c>
      <c r="H43" s="15">
        <f t="shared" si="7"/>
        <v>0</v>
      </c>
      <c r="I43" s="15">
        <f t="shared" si="8"/>
        <v>1.1904989098464045E-3</v>
      </c>
      <c r="J43" s="31">
        <f t="shared" si="9"/>
        <v>0.16666984737849663</v>
      </c>
      <c r="K43" s="17">
        <v>0</v>
      </c>
    </row>
    <row r="44" spans="1:11" x14ac:dyDescent="0.25">
      <c r="A44" s="18"/>
      <c r="B44" s="24" t="s">
        <v>307</v>
      </c>
      <c r="C44" s="25">
        <v>1375</v>
      </c>
      <c r="D44" s="15">
        <v>1</v>
      </c>
      <c r="E44" s="15">
        <v>0</v>
      </c>
      <c r="F44" s="34">
        <f t="shared" si="5"/>
        <v>7.0756431318785129E-5</v>
      </c>
      <c r="G44" s="15">
        <f t="shared" si="6"/>
        <v>1.3449899125756557E-4</v>
      </c>
      <c r="H44" s="15">
        <f t="shared" si="7"/>
        <v>0</v>
      </c>
      <c r="I44" s="15">
        <f t="shared" si="8"/>
        <v>2.052554225763507E-4</v>
      </c>
      <c r="J44" s="31">
        <f t="shared" si="9"/>
        <v>2.8735759160689097E-2</v>
      </c>
      <c r="K44" s="17">
        <v>0</v>
      </c>
    </row>
    <row r="45" spans="1:11" x14ac:dyDescent="0.25">
      <c r="A45" s="18"/>
      <c r="B45" s="24" t="s">
        <v>308</v>
      </c>
      <c r="C45" s="25">
        <v>6800</v>
      </c>
      <c r="D45" s="15">
        <v>2</v>
      </c>
      <c r="E45" s="15">
        <v>0</v>
      </c>
      <c r="F45" s="15">
        <f t="shared" si="5"/>
        <v>3.499227148856283E-4</v>
      </c>
      <c r="G45" s="15">
        <f t="shared" si="6"/>
        <v>2.6899798251513114E-4</v>
      </c>
      <c r="H45" s="15">
        <f t="shared" si="7"/>
        <v>0</v>
      </c>
      <c r="I45" s="15">
        <f t="shared" si="8"/>
        <v>6.1892069740075945E-4</v>
      </c>
      <c r="J45" s="31">
        <f t="shared" si="9"/>
        <v>8.6648897636106323E-2</v>
      </c>
      <c r="K45" s="17">
        <v>0</v>
      </c>
    </row>
    <row r="46" spans="1:11" x14ac:dyDescent="0.25">
      <c r="A46" s="18"/>
      <c r="B46" s="24" t="s">
        <v>309</v>
      </c>
      <c r="C46" s="25">
        <v>2900</v>
      </c>
      <c r="D46" s="15">
        <v>3</v>
      </c>
      <c r="E46" s="15">
        <v>0</v>
      </c>
      <c r="F46" s="15">
        <f t="shared" si="5"/>
        <v>1.49231746054165E-4</v>
      </c>
      <c r="G46" s="15">
        <f t="shared" si="6"/>
        <v>4.0349697377269674E-4</v>
      </c>
      <c r="H46" s="15">
        <f t="shared" si="7"/>
        <v>0</v>
      </c>
      <c r="I46" s="15">
        <f t="shared" si="8"/>
        <v>5.5272871982686169E-4</v>
      </c>
      <c r="J46" s="31">
        <f t="shared" si="9"/>
        <v>7.7382020775760632E-2</v>
      </c>
      <c r="K46" s="17">
        <v>0</v>
      </c>
    </row>
    <row r="47" spans="1:11" x14ac:dyDescent="0.25">
      <c r="A47" s="18"/>
      <c r="B47" s="24" t="s">
        <v>310</v>
      </c>
      <c r="C47" s="25">
        <v>3225</v>
      </c>
      <c r="D47" s="15">
        <v>2</v>
      </c>
      <c r="E47" s="15">
        <v>0</v>
      </c>
      <c r="F47" s="15">
        <f t="shared" si="5"/>
        <v>1.6595599345678696E-4</v>
      </c>
      <c r="G47" s="15">
        <f t="shared" si="6"/>
        <v>2.6899798251513114E-4</v>
      </c>
      <c r="H47" s="15">
        <f t="shared" si="7"/>
        <v>0</v>
      </c>
      <c r="I47" s="15">
        <f t="shared" si="8"/>
        <v>4.349539759719181E-4</v>
      </c>
      <c r="J47" s="31">
        <f t="shared" si="9"/>
        <v>6.0893556636068533E-2</v>
      </c>
      <c r="K47" s="17">
        <v>0</v>
      </c>
    </row>
    <row r="48" spans="1:11" x14ac:dyDescent="0.25">
      <c r="A48" s="18"/>
      <c r="B48" s="24" t="s">
        <v>311</v>
      </c>
      <c r="C48" s="25">
        <v>5600</v>
      </c>
      <c r="D48" s="15">
        <v>2</v>
      </c>
      <c r="E48" s="15">
        <v>0</v>
      </c>
      <c r="F48" s="15">
        <f t="shared" si="5"/>
        <v>2.8817164755287036E-4</v>
      </c>
      <c r="G48" s="15">
        <f t="shared" si="6"/>
        <v>2.6899798251513114E-4</v>
      </c>
      <c r="H48" s="15">
        <f t="shared" si="7"/>
        <v>0</v>
      </c>
      <c r="I48" s="15">
        <f t="shared" si="8"/>
        <v>5.5716963006800151E-4</v>
      </c>
      <c r="J48" s="31">
        <f t="shared" si="9"/>
        <v>7.8003748209520204E-2</v>
      </c>
      <c r="K48" s="17">
        <v>0</v>
      </c>
    </row>
    <row r="49" spans="1:13" x14ac:dyDescent="0.25">
      <c r="A49" s="18"/>
      <c r="B49" s="24" t="s">
        <v>312</v>
      </c>
      <c r="C49" s="25">
        <v>12783.25</v>
      </c>
      <c r="D49" s="15">
        <v>11</v>
      </c>
      <c r="E49" s="15">
        <v>0</v>
      </c>
      <c r="F49" s="15">
        <f t="shared" si="5"/>
        <v>6.5781610956789824E-4</v>
      </c>
      <c r="G49" s="15">
        <f t="shared" si="6"/>
        <v>1.4794889038332213E-3</v>
      </c>
      <c r="H49" s="15">
        <f t="shared" si="7"/>
        <v>0</v>
      </c>
      <c r="I49" s="15">
        <f t="shared" si="8"/>
        <v>2.1373050134011196E-3</v>
      </c>
      <c r="J49" s="31">
        <f t="shared" si="9"/>
        <v>0.29922270187615674</v>
      </c>
      <c r="K49" s="17">
        <v>0</v>
      </c>
    </row>
    <row r="50" spans="1:13" x14ac:dyDescent="0.25">
      <c r="A50" s="18"/>
      <c r="B50" s="24" t="s">
        <v>313</v>
      </c>
      <c r="C50" s="25">
        <v>7225.5</v>
      </c>
      <c r="D50" s="15">
        <v>8</v>
      </c>
      <c r="E50" s="15">
        <v>0</v>
      </c>
      <c r="F50" s="15">
        <f t="shared" si="5"/>
        <v>3.7181861417736868E-4</v>
      </c>
      <c r="G50" s="15">
        <f t="shared" si="6"/>
        <v>1.0759919300605246E-3</v>
      </c>
      <c r="H50" s="15">
        <f t="shared" si="7"/>
        <v>0</v>
      </c>
      <c r="I50" s="15">
        <f t="shared" si="8"/>
        <v>1.4478105442378934E-3</v>
      </c>
      <c r="J50" s="31">
        <f t="shared" si="9"/>
        <v>0.20269347619330508</v>
      </c>
      <c r="K50" s="17">
        <v>0</v>
      </c>
    </row>
    <row r="51" spans="1:13" x14ac:dyDescent="0.25">
      <c r="A51" s="18"/>
      <c r="B51" s="24" t="s">
        <v>314</v>
      </c>
      <c r="C51" s="25">
        <v>600</v>
      </c>
      <c r="D51" s="15">
        <v>1</v>
      </c>
      <c r="E51" s="15">
        <v>0</v>
      </c>
      <c r="F51" s="34">
        <f t="shared" si="5"/>
        <v>3.087553366637897E-5</v>
      </c>
      <c r="G51" s="15">
        <f t="shared" si="6"/>
        <v>1.3449899125756557E-4</v>
      </c>
      <c r="H51" s="15">
        <f t="shared" si="7"/>
        <v>0</v>
      </c>
      <c r="I51" s="34">
        <f t="shared" si="8"/>
        <v>1.6537452492394454E-4</v>
      </c>
      <c r="J51" s="31">
        <f t="shared" si="9"/>
        <v>2.3152433489352236E-2</v>
      </c>
      <c r="K51" s="17">
        <v>0</v>
      </c>
    </row>
    <row r="52" spans="1:13" x14ac:dyDescent="0.25">
      <c r="A52" s="18"/>
      <c r="B52" s="24" t="s">
        <v>315</v>
      </c>
      <c r="C52" s="25">
        <v>7823</v>
      </c>
      <c r="D52" s="15">
        <v>3</v>
      </c>
      <c r="E52" s="15">
        <v>0</v>
      </c>
      <c r="F52" s="15">
        <f t="shared" si="5"/>
        <v>4.0256549978680441E-4</v>
      </c>
      <c r="G52" s="15">
        <f t="shared" si="6"/>
        <v>4.0349697377269674E-4</v>
      </c>
      <c r="H52" s="15">
        <f t="shared" si="7"/>
        <v>0</v>
      </c>
      <c r="I52" s="15">
        <f t="shared" si="8"/>
        <v>8.0606247355950115E-4</v>
      </c>
      <c r="J52" s="31">
        <f t="shared" si="9"/>
        <v>0.11284874629833017</v>
      </c>
      <c r="K52" s="17">
        <v>0</v>
      </c>
    </row>
    <row r="53" spans="1:13" x14ac:dyDescent="0.25">
      <c r="A53" s="45"/>
      <c r="B53" s="46" t="s">
        <v>316</v>
      </c>
      <c r="C53" s="47">
        <v>2400</v>
      </c>
      <c r="D53" s="48">
        <v>1</v>
      </c>
      <c r="E53" s="15">
        <v>0</v>
      </c>
      <c r="F53" s="15">
        <f t="shared" si="5"/>
        <v>1.2350213466551588E-4</v>
      </c>
      <c r="G53" s="15">
        <f t="shared" si="6"/>
        <v>1.3449899125756557E-4</v>
      </c>
      <c r="H53" s="15">
        <f t="shared" si="7"/>
        <v>0</v>
      </c>
      <c r="I53" s="15">
        <f t="shared" si="8"/>
        <v>2.5800112592308142E-4</v>
      </c>
      <c r="J53" s="31">
        <f t="shared" si="9"/>
        <v>3.6120157629231396E-2</v>
      </c>
      <c r="K53" s="17">
        <v>0</v>
      </c>
    </row>
    <row r="54" spans="1:13" x14ac:dyDescent="0.25">
      <c r="A54" s="45"/>
      <c r="B54" s="46" t="s">
        <v>317</v>
      </c>
      <c r="C54" s="47">
        <v>3000</v>
      </c>
      <c r="D54" s="48">
        <v>1</v>
      </c>
      <c r="E54" s="15">
        <v>0</v>
      </c>
      <c r="F54" s="15">
        <f t="shared" si="5"/>
        <v>1.5437766833189485E-4</v>
      </c>
      <c r="G54" s="15">
        <f t="shared" si="6"/>
        <v>1.3449899125756557E-4</v>
      </c>
      <c r="H54" s="15">
        <f t="shared" si="7"/>
        <v>0</v>
      </c>
      <c r="I54" s="15">
        <f t="shared" si="8"/>
        <v>2.8887665958946039E-4</v>
      </c>
      <c r="J54" s="31">
        <f t="shared" si="9"/>
        <v>4.0442732342524455E-2</v>
      </c>
      <c r="K54" s="17">
        <v>0</v>
      </c>
    </row>
    <row r="55" spans="1:13" x14ac:dyDescent="0.25">
      <c r="A55" s="45"/>
      <c r="B55" s="46" t="s">
        <v>318</v>
      </c>
      <c r="C55" s="47">
        <v>1575.5</v>
      </c>
      <c r="D55" s="48">
        <v>1</v>
      </c>
      <c r="E55" s="15">
        <v>0</v>
      </c>
      <c r="F55" s="140">
        <f t="shared" si="5"/>
        <v>8.1074005485633435E-5</v>
      </c>
      <c r="G55" s="15">
        <f t="shared" si="6"/>
        <v>1.3449899125756557E-4</v>
      </c>
      <c r="H55" s="15">
        <f t="shared" si="7"/>
        <v>0</v>
      </c>
      <c r="I55" s="140">
        <f t="shared" si="8"/>
        <v>2.1557299674319902E-4</v>
      </c>
      <c r="J55" s="31">
        <f t="shared" si="9"/>
        <v>3.0180219544047864E-2</v>
      </c>
      <c r="K55" s="17">
        <v>0</v>
      </c>
    </row>
    <row r="56" spans="1:13" x14ac:dyDescent="0.25">
      <c r="A56" s="45"/>
      <c r="B56" s="46" t="s">
        <v>319</v>
      </c>
      <c r="C56" s="47">
        <v>4750</v>
      </c>
      <c r="D56" s="48">
        <v>4</v>
      </c>
      <c r="E56" s="15">
        <v>0</v>
      </c>
      <c r="F56" s="15">
        <f t="shared" si="5"/>
        <v>2.4443130819216686E-4</v>
      </c>
      <c r="G56" s="15">
        <f t="shared" si="6"/>
        <v>5.3799596503026229E-4</v>
      </c>
      <c r="H56" s="15">
        <f t="shared" si="7"/>
        <v>0</v>
      </c>
      <c r="I56" s="15">
        <f t="shared" si="8"/>
        <v>7.8242727322242909E-4</v>
      </c>
      <c r="J56" s="31">
        <f t="shared" si="9"/>
        <v>0.10953981825114008</v>
      </c>
      <c r="K56" s="17">
        <v>0</v>
      </c>
    </row>
    <row r="57" spans="1:13" x14ac:dyDescent="0.25">
      <c r="A57" s="45"/>
      <c r="B57" s="46" t="s">
        <v>320</v>
      </c>
      <c r="C57" s="47">
        <v>3200</v>
      </c>
      <c r="D57" s="48">
        <v>2</v>
      </c>
      <c r="E57" s="15">
        <v>0</v>
      </c>
      <c r="F57" s="15">
        <f t="shared" si="5"/>
        <v>1.6466951288735451E-4</v>
      </c>
      <c r="G57" s="15">
        <f t="shared" si="6"/>
        <v>2.6899798251513114E-4</v>
      </c>
      <c r="H57" s="15">
        <f t="shared" si="7"/>
        <v>0</v>
      </c>
      <c r="I57" s="15">
        <f t="shared" si="8"/>
        <v>4.3366749540248563E-4</v>
      </c>
      <c r="J57" s="31">
        <f t="shared" si="9"/>
        <v>6.0713449356347989E-2</v>
      </c>
      <c r="K57" s="17">
        <v>0</v>
      </c>
    </row>
    <row r="58" spans="1:13" x14ac:dyDescent="0.25">
      <c r="A58" s="45"/>
      <c r="B58" s="46" t="s">
        <v>321</v>
      </c>
      <c r="C58" s="47">
        <v>2900</v>
      </c>
      <c r="D58" s="48">
        <v>3</v>
      </c>
      <c r="E58" s="15">
        <v>0</v>
      </c>
      <c r="F58" s="15">
        <f t="shared" si="5"/>
        <v>1.49231746054165E-4</v>
      </c>
      <c r="G58" s="15">
        <f t="shared" si="6"/>
        <v>4.0349697377269674E-4</v>
      </c>
      <c r="H58" s="15">
        <f t="shared" si="7"/>
        <v>0</v>
      </c>
      <c r="I58" s="15">
        <f t="shared" si="8"/>
        <v>5.5272871982686169E-4</v>
      </c>
      <c r="J58" s="31">
        <f t="shared" si="9"/>
        <v>7.7382020775760632E-2</v>
      </c>
      <c r="K58" s="17">
        <v>0</v>
      </c>
    </row>
    <row r="59" spans="1:13" x14ac:dyDescent="0.25">
      <c r="A59" s="18"/>
      <c r="B59" s="24" t="s">
        <v>322</v>
      </c>
      <c r="C59" s="25">
        <v>1225</v>
      </c>
      <c r="D59" s="15">
        <v>2</v>
      </c>
      <c r="E59" s="15">
        <v>0</v>
      </c>
      <c r="F59" s="34">
        <f t="shared" si="5"/>
        <v>6.3037547902190401E-5</v>
      </c>
      <c r="G59" s="15">
        <f t="shared" si="6"/>
        <v>2.6899798251513114E-4</v>
      </c>
      <c r="H59" s="15">
        <f t="shared" si="7"/>
        <v>0</v>
      </c>
      <c r="I59" s="34">
        <f t="shared" si="8"/>
        <v>3.3203553041732156E-4</v>
      </c>
      <c r="J59" s="31">
        <f t="shared" si="9"/>
        <v>4.6484974258425016E-2</v>
      </c>
      <c r="K59" s="17">
        <v>0</v>
      </c>
    </row>
    <row r="60" spans="1:13" x14ac:dyDescent="0.25">
      <c r="A60" s="18"/>
      <c r="B60" s="24" t="s">
        <v>323</v>
      </c>
      <c r="C60" s="25">
        <v>0</v>
      </c>
      <c r="D60" s="15">
        <v>0</v>
      </c>
      <c r="E60" s="15">
        <v>1</v>
      </c>
      <c r="F60" s="15">
        <f t="shared" si="5"/>
        <v>0</v>
      </c>
      <c r="G60" s="15">
        <f t="shared" si="6"/>
        <v>0</v>
      </c>
      <c r="H60" s="15">
        <f t="shared" si="7"/>
        <v>5.3191489361702126E-3</v>
      </c>
      <c r="I60" s="15">
        <f t="shared" si="8"/>
        <v>5.3191489361702126E-3</v>
      </c>
      <c r="J60" s="31">
        <f t="shared" si="9"/>
        <v>0.74468085106382975</v>
      </c>
      <c r="K60" s="17">
        <v>1</v>
      </c>
    </row>
    <row r="61" spans="1:13" ht="15.75" thickBot="1" x14ac:dyDescent="0.3">
      <c r="A61" s="45"/>
      <c r="B61" s="46" t="s">
        <v>324</v>
      </c>
      <c r="C61" s="47">
        <v>0</v>
      </c>
      <c r="D61" s="48">
        <v>0</v>
      </c>
      <c r="E61" s="48">
        <v>1</v>
      </c>
      <c r="F61" s="48">
        <f t="shared" si="5"/>
        <v>0</v>
      </c>
      <c r="G61" s="48">
        <f t="shared" si="6"/>
        <v>0</v>
      </c>
      <c r="H61" s="48">
        <f t="shared" si="7"/>
        <v>5.3191489361702126E-3</v>
      </c>
      <c r="I61" s="48">
        <f t="shared" si="8"/>
        <v>5.3191489361702126E-3</v>
      </c>
      <c r="J61" s="106">
        <f t="shared" si="9"/>
        <v>0.74468085106382975</v>
      </c>
      <c r="K61" s="58">
        <v>1</v>
      </c>
    </row>
    <row r="62" spans="1:13" ht="15.75" thickBot="1" x14ac:dyDescent="0.3">
      <c r="A62" s="44"/>
      <c r="B62" s="43" t="s">
        <v>42</v>
      </c>
      <c r="C62" s="28">
        <f>SUM(C28:C61)</f>
        <v>356276.81</v>
      </c>
      <c r="D62" s="20">
        <f>SUM(D28:D61)</f>
        <v>221</v>
      </c>
      <c r="E62" s="20">
        <f>SUM(E28:E61)</f>
        <v>4</v>
      </c>
      <c r="F62" s="102"/>
      <c r="G62" s="102"/>
      <c r="H62" s="102"/>
      <c r="I62" s="20"/>
      <c r="J62" s="21">
        <f>SUM(J28:J61)</f>
        <v>9.7068440768289204</v>
      </c>
      <c r="K62" s="29">
        <f>SUM(K28:K61)</f>
        <v>10</v>
      </c>
      <c r="M62" s="1">
        <v>7</v>
      </c>
    </row>
    <row r="63" spans="1:13" x14ac:dyDescent="0.25">
      <c r="A63" s="52" t="s">
        <v>443</v>
      </c>
      <c r="B63" s="53" t="s">
        <v>444</v>
      </c>
      <c r="C63" s="54">
        <v>53759.93</v>
      </c>
      <c r="D63" s="16">
        <v>18</v>
      </c>
      <c r="E63" s="16">
        <v>0</v>
      </c>
      <c r="F63" s="16">
        <f t="shared" ref="F63:F70" si="10">0.35*C63/$C$532</f>
        <v>2.7664442143619612E-3</v>
      </c>
      <c r="G63" s="16">
        <f t="shared" ref="G63:G70" si="11">0.4*D63/$D$532</f>
        <v>2.4209818426361805E-3</v>
      </c>
      <c r="H63" s="16">
        <f t="shared" ref="H63:H70" si="12">0.25*E63/$E$532</f>
        <v>0</v>
      </c>
      <c r="I63" s="16">
        <f>F63+G63+H63</f>
        <v>5.1874260569981416E-3</v>
      </c>
      <c r="J63" s="55">
        <f>I63*140</f>
        <v>0.72623964797973983</v>
      </c>
      <c r="K63" s="56">
        <v>1</v>
      </c>
    </row>
    <row r="64" spans="1:13" x14ac:dyDescent="0.25">
      <c r="A64" s="13"/>
      <c r="B64" s="24" t="s">
        <v>445</v>
      </c>
      <c r="C64" s="25">
        <v>28686.6</v>
      </c>
      <c r="D64" s="15">
        <v>11</v>
      </c>
      <c r="E64" s="16">
        <v>0</v>
      </c>
      <c r="F64" s="15">
        <f t="shared" si="10"/>
        <v>1.4761901401232449E-3</v>
      </c>
      <c r="G64" s="15">
        <f t="shared" si="11"/>
        <v>1.4794889038332213E-3</v>
      </c>
      <c r="H64" s="15">
        <f t="shared" si="12"/>
        <v>0</v>
      </c>
      <c r="I64" s="16">
        <f t="shared" ref="I64:I70" si="13">F64+G64+H64</f>
        <v>2.9556790439564662E-3</v>
      </c>
      <c r="J64" s="55">
        <f t="shared" ref="J64:J70" si="14">I64*140</f>
        <v>0.41379506615390527</v>
      </c>
      <c r="K64" s="17">
        <v>1</v>
      </c>
    </row>
    <row r="65" spans="1:13" x14ac:dyDescent="0.25">
      <c r="A65" s="13"/>
      <c r="B65" s="24" t="s">
        <v>446</v>
      </c>
      <c r="C65" s="25">
        <v>6383.04</v>
      </c>
      <c r="D65" s="15">
        <v>3</v>
      </c>
      <c r="E65" s="16">
        <v>0</v>
      </c>
      <c r="F65" s="15">
        <f t="shared" si="10"/>
        <v>3.2846627735640599E-4</v>
      </c>
      <c r="G65" s="15">
        <f t="shared" si="11"/>
        <v>4.0349697377269674E-4</v>
      </c>
      <c r="H65" s="15">
        <f t="shared" si="12"/>
        <v>0</v>
      </c>
      <c r="I65" s="16">
        <f t="shared" si="13"/>
        <v>7.3196325112910273E-4</v>
      </c>
      <c r="J65" s="55">
        <f t="shared" si="14"/>
        <v>0.10247485515807438</v>
      </c>
      <c r="K65" s="17">
        <v>0</v>
      </c>
    </row>
    <row r="66" spans="1:13" x14ac:dyDescent="0.25">
      <c r="A66" s="18"/>
      <c r="B66" s="24" t="s">
        <v>447</v>
      </c>
      <c r="C66" s="25">
        <v>12425.34</v>
      </c>
      <c r="D66" s="15">
        <v>5</v>
      </c>
      <c r="E66" s="16">
        <v>0</v>
      </c>
      <c r="F66" s="15">
        <f t="shared" si="10"/>
        <v>6.3939833914367539E-4</v>
      </c>
      <c r="G66" s="15">
        <f t="shared" si="11"/>
        <v>6.7249495628782783E-4</v>
      </c>
      <c r="H66" s="15">
        <f t="shared" si="12"/>
        <v>0</v>
      </c>
      <c r="I66" s="16">
        <f t="shared" si="13"/>
        <v>1.3118932954315032E-3</v>
      </c>
      <c r="J66" s="55">
        <f t="shared" si="14"/>
        <v>0.18366506136041044</v>
      </c>
      <c r="K66" s="17">
        <v>0</v>
      </c>
    </row>
    <row r="67" spans="1:13" x14ac:dyDescent="0.25">
      <c r="A67" s="18"/>
      <c r="B67" s="24" t="s">
        <v>448</v>
      </c>
      <c r="C67" s="25">
        <v>34323.599999999999</v>
      </c>
      <c r="D67" s="15">
        <v>1</v>
      </c>
      <c r="E67" s="16">
        <v>0</v>
      </c>
      <c r="F67" s="15">
        <f t="shared" si="10"/>
        <v>1.7662657789188751E-3</v>
      </c>
      <c r="G67" s="15">
        <f t="shared" si="11"/>
        <v>1.3449899125756557E-4</v>
      </c>
      <c r="H67" s="15">
        <f t="shared" si="12"/>
        <v>0</v>
      </c>
      <c r="I67" s="16">
        <f t="shared" si="13"/>
        <v>1.9007647701764407E-3</v>
      </c>
      <c r="J67" s="55">
        <f t="shared" si="14"/>
        <v>0.26610706782470173</v>
      </c>
      <c r="K67" s="17">
        <v>0</v>
      </c>
    </row>
    <row r="68" spans="1:13" x14ac:dyDescent="0.25">
      <c r="A68" s="45"/>
      <c r="B68" s="46" t="s">
        <v>449</v>
      </c>
      <c r="C68" s="47">
        <v>6000</v>
      </c>
      <c r="D68" s="48">
        <v>1</v>
      </c>
      <c r="E68" s="16">
        <v>0</v>
      </c>
      <c r="F68" s="15">
        <f t="shared" si="10"/>
        <v>3.087553366637897E-4</v>
      </c>
      <c r="G68" s="15">
        <f t="shared" si="11"/>
        <v>1.3449899125756557E-4</v>
      </c>
      <c r="H68" s="15">
        <f t="shared" si="12"/>
        <v>0</v>
      </c>
      <c r="I68" s="16">
        <f t="shared" si="13"/>
        <v>4.4325432792135524E-4</v>
      </c>
      <c r="J68" s="55">
        <f t="shared" si="14"/>
        <v>6.2055605908989731E-2</v>
      </c>
      <c r="K68" s="17">
        <v>0</v>
      </c>
    </row>
    <row r="69" spans="1:13" x14ac:dyDescent="0.25">
      <c r="A69" s="18"/>
      <c r="B69" s="24" t="s">
        <v>450</v>
      </c>
      <c r="C69" s="25">
        <v>9700</v>
      </c>
      <c r="D69" s="15">
        <v>7</v>
      </c>
      <c r="E69" s="16">
        <v>0</v>
      </c>
      <c r="F69" s="15">
        <f t="shared" si="10"/>
        <v>4.991544609397933E-4</v>
      </c>
      <c r="G69" s="15">
        <f t="shared" si="11"/>
        <v>9.4149293880295903E-4</v>
      </c>
      <c r="H69" s="15">
        <f t="shared" si="12"/>
        <v>0</v>
      </c>
      <c r="I69" s="16">
        <f t="shared" si="13"/>
        <v>1.4406473997427523E-3</v>
      </c>
      <c r="J69" s="55">
        <f t="shared" si="14"/>
        <v>0.20169063596398532</v>
      </c>
      <c r="K69" s="17">
        <v>0</v>
      </c>
    </row>
    <row r="70" spans="1:13" ht="15.75" thickBot="1" x14ac:dyDescent="0.3">
      <c r="A70" s="45"/>
      <c r="B70" s="46" t="s">
        <v>451</v>
      </c>
      <c r="C70" s="47">
        <v>0</v>
      </c>
      <c r="D70" s="48">
        <v>0</v>
      </c>
      <c r="E70" s="48">
        <v>1</v>
      </c>
      <c r="F70" s="39">
        <f t="shared" si="10"/>
        <v>0</v>
      </c>
      <c r="G70" s="39">
        <f t="shared" si="11"/>
        <v>0</v>
      </c>
      <c r="H70" s="39">
        <f t="shared" si="12"/>
        <v>5.3191489361702126E-3</v>
      </c>
      <c r="I70" s="39">
        <f t="shared" si="13"/>
        <v>5.3191489361702126E-3</v>
      </c>
      <c r="J70" s="104">
        <f t="shared" si="14"/>
        <v>0.74468085106382975</v>
      </c>
      <c r="K70" s="58">
        <v>1</v>
      </c>
    </row>
    <row r="71" spans="1:13" ht="15.75" thickBot="1" x14ac:dyDescent="0.3">
      <c r="A71" s="44"/>
      <c r="B71" s="63" t="s">
        <v>42</v>
      </c>
      <c r="C71" s="28">
        <f>SUM(C63:C70)</f>
        <v>151278.50999999998</v>
      </c>
      <c r="D71" s="20">
        <f>SUM(D63:D70)</f>
        <v>46</v>
      </c>
      <c r="E71" s="20">
        <f>SUM(E63:E70)</f>
        <v>1</v>
      </c>
      <c r="F71" s="102"/>
      <c r="G71" s="102"/>
      <c r="H71" s="102"/>
      <c r="I71" s="20"/>
      <c r="J71" s="21">
        <f>SUM(J63:J70)</f>
        <v>2.7007087914136365</v>
      </c>
      <c r="K71" s="29">
        <f>SUM(K63:K70)</f>
        <v>3</v>
      </c>
      <c r="M71" s="1">
        <v>2</v>
      </c>
    </row>
    <row r="72" spans="1:13" x14ac:dyDescent="0.25">
      <c r="A72" s="78" t="s">
        <v>468</v>
      </c>
      <c r="B72" s="79" t="s">
        <v>469</v>
      </c>
      <c r="C72" s="80">
        <v>4860</v>
      </c>
      <c r="D72" s="81">
        <v>1</v>
      </c>
      <c r="E72" s="81">
        <v>0</v>
      </c>
      <c r="F72" s="114">
        <f>0.35*C72/$C$532</f>
        <v>2.5009182269766967E-4</v>
      </c>
      <c r="G72" s="114">
        <f>0.4*D72/$D$532</f>
        <v>1.3449899125756557E-4</v>
      </c>
      <c r="H72" s="114">
        <f>0.25*E72/$E$532</f>
        <v>0</v>
      </c>
      <c r="I72" s="114">
        <f>F72+G72+H72</f>
        <v>3.8459081395523522E-4</v>
      </c>
      <c r="J72" s="115">
        <f>I72*140</f>
        <v>5.3842713953732933E-2</v>
      </c>
      <c r="K72" s="85">
        <v>0</v>
      </c>
    </row>
    <row r="73" spans="1:13" x14ac:dyDescent="0.25">
      <c r="A73" s="67"/>
      <c r="B73" s="68" t="s">
        <v>470</v>
      </c>
      <c r="C73" s="69">
        <v>737.74</v>
      </c>
      <c r="D73" s="70">
        <v>1</v>
      </c>
      <c r="E73" s="70">
        <v>0</v>
      </c>
      <c r="F73" s="111">
        <f>0.35*C73/$C$532</f>
        <v>3.7963527011724038E-5</v>
      </c>
      <c r="G73" s="70">
        <f>0.4*D73/$D$532</f>
        <v>1.3449899125756557E-4</v>
      </c>
      <c r="H73" s="70">
        <f>0.25*E73/$E$532</f>
        <v>0</v>
      </c>
      <c r="I73" s="111">
        <f>F73+G73+H73</f>
        <v>1.7246251826928962E-4</v>
      </c>
      <c r="J73" s="112">
        <f t="shared" ref="J73" si="15">I73*140</f>
        <v>2.4144752557700547E-2</v>
      </c>
      <c r="K73" s="71">
        <v>0</v>
      </c>
    </row>
    <row r="74" spans="1:13" ht="15.75" thickBot="1" x14ac:dyDescent="0.3">
      <c r="A74" s="87"/>
      <c r="B74" s="88" t="s">
        <v>471</v>
      </c>
      <c r="C74" s="89">
        <v>854.26</v>
      </c>
      <c r="D74" s="90">
        <v>1</v>
      </c>
      <c r="E74" s="90">
        <v>0</v>
      </c>
      <c r="F74" s="113">
        <f>0.35*C74/$C$532</f>
        <v>4.3959555649734825E-5</v>
      </c>
      <c r="G74" s="114">
        <f>0.4*D74/$D$532</f>
        <v>1.3449899125756557E-4</v>
      </c>
      <c r="H74" s="114">
        <f>0.25*E74/$E$532</f>
        <v>0</v>
      </c>
      <c r="I74" s="113">
        <f>F74+G74+H74</f>
        <v>1.7845854690730039E-4</v>
      </c>
      <c r="J74" s="115">
        <f>I74*140</f>
        <v>2.4984196567022054E-2</v>
      </c>
      <c r="K74" s="91">
        <v>0</v>
      </c>
    </row>
    <row r="75" spans="1:13" ht="15.75" thickBot="1" x14ac:dyDescent="0.3">
      <c r="A75" s="19"/>
      <c r="B75" s="73" t="s">
        <v>42</v>
      </c>
      <c r="C75" s="74">
        <f>SUM(C72:C74)</f>
        <v>6452</v>
      </c>
      <c r="D75" s="75">
        <f>SUM(D72:D74)</f>
        <v>3</v>
      </c>
      <c r="E75" s="75">
        <v>0</v>
      </c>
      <c r="F75" s="110"/>
      <c r="G75" s="110"/>
      <c r="H75" s="110"/>
      <c r="I75" s="75"/>
      <c r="J75" s="76">
        <f>SUM(J72:J74)</f>
        <v>0.10297166307845554</v>
      </c>
      <c r="K75" s="77">
        <f>SUM(K72:K74)</f>
        <v>0</v>
      </c>
    </row>
    <row r="76" spans="1:13" x14ac:dyDescent="0.25">
      <c r="A76" s="52" t="s">
        <v>529</v>
      </c>
      <c r="B76" s="53" t="s">
        <v>260</v>
      </c>
      <c r="C76" s="54">
        <v>10590</v>
      </c>
      <c r="D76" s="16">
        <v>6</v>
      </c>
      <c r="E76" s="16">
        <v>0</v>
      </c>
      <c r="F76" s="16">
        <f t="shared" ref="F76:F107" si="16">0.35*C76/$C$532</f>
        <v>5.4495316921158879E-4</v>
      </c>
      <c r="G76" s="16">
        <f t="shared" ref="G76:G107" si="17">0.4*D76/$D$532</f>
        <v>8.0699394754539348E-4</v>
      </c>
      <c r="H76" s="16">
        <f t="shared" ref="H76:H107" si="18">0.25*E76/$E$532</f>
        <v>0</v>
      </c>
      <c r="I76" s="16">
        <f>F76+G76+H76</f>
        <v>1.3519471167569822E-3</v>
      </c>
      <c r="J76" s="55">
        <f>I76*140</f>
        <v>0.18927259634597751</v>
      </c>
      <c r="K76" s="56">
        <v>0</v>
      </c>
    </row>
    <row r="77" spans="1:13" x14ac:dyDescent="0.25">
      <c r="A77" s="13"/>
      <c r="B77" s="24" t="s">
        <v>261</v>
      </c>
      <c r="C77" s="25">
        <v>9400</v>
      </c>
      <c r="D77" s="15">
        <v>6</v>
      </c>
      <c r="E77" s="15">
        <v>0</v>
      </c>
      <c r="F77" s="15">
        <f t="shared" si="16"/>
        <v>4.8371669410660387E-4</v>
      </c>
      <c r="G77" s="15">
        <f t="shared" si="17"/>
        <v>8.0699394754539348E-4</v>
      </c>
      <c r="H77" s="15">
        <f t="shared" si="18"/>
        <v>0</v>
      </c>
      <c r="I77" s="15">
        <f t="shared" ref="I77:I107" si="19">F77+G77+H77</f>
        <v>1.2907106416519974E-3</v>
      </c>
      <c r="J77" s="31">
        <f t="shared" ref="J77:J107" si="20">I77*140</f>
        <v>0.18069948983127965</v>
      </c>
      <c r="K77" s="17">
        <v>0</v>
      </c>
    </row>
    <row r="78" spans="1:13" x14ac:dyDescent="0.25">
      <c r="A78" s="13"/>
      <c r="B78" s="24" t="s">
        <v>262</v>
      </c>
      <c r="C78" s="25">
        <v>1800</v>
      </c>
      <c r="D78" s="15">
        <v>1</v>
      </c>
      <c r="E78" s="15">
        <v>0</v>
      </c>
      <c r="F78" s="34">
        <f t="shared" si="16"/>
        <v>9.2626600999136909E-5</v>
      </c>
      <c r="G78" s="15">
        <f t="shared" si="17"/>
        <v>1.3449899125756557E-4</v>
      </c>
      <c r="H78" s="15">
        <f t="shared" si="18"/>
        <v>0</v>
      </c>
      <c r="I78" s="34">
        <f>F78+G78+H78</f>
        <v>2.2712559225670248E-4</v>
      </c>
      <c r="J78" s="31">
        <f t="shared" si="20"/>
        <v>3.1797582915938344E-2</v>
      </c>
      <c r="K78" s="17">
        <v>0</v>
      </c>
    </row>
    <row r="79" spans="1:13" x14ac:dyDescent="0.25">
      <c r="A79" s="18"/>
      <c r="B79" s="24" t="s">
        <v>263</v>
      </c>
      <c r="C79" s="25">
        <v>4500</v>
      </c>
      <c r="D79" s="15">
        <v>1</v>
      </c>
      <c r="E79" s="15">
        <v>0</v>
      </c>
      <c r="F79" s="15">
        <f t="shared" si="16"/>
        <v>2.3156650249784227E-4</v>
      </c>
      <c r="G79" s="15">
        <f t="shared" si="17"/>
        <v>1.3449899125756557E-4</v>
      </c>
      <c r="H79" s="15">
        <f t="shared" si="18"/>
        <v>0</v>
      </c>
      <c r="I79" s="15">
        <f t="shared" si="19"/>
        <v>3.6606549375540782E-4</v>
      </c>
      <c r="J79" s="31">
        <f t="shared" si="20"/>
        <v>5.1249169125757096E-2</v>
      </c>
      <c r="K79" s="17">
        <v>0</v>
      </c>
    </row>
    <row r="80" spans="1:13" x14ac:dyDescent="0.25">
      <c r="A80" s="18"/>
      <c r="B80" s="24" t="s">
        <v>264</v>
      </c>
      <c r="C80" s="25">
        <v>1000</v>
      </c>
      <c r="D80" s="15">
        <v>1</v>
      </c>
      <c r="E80" s="15">
        <v>0</v>
      </c>
      <c r="F80" s="34">
        <f t="shared" si="16"/>
        <v>5.145922277729828E-5</v>
      </c>
      <c r="G80" s="15">
        <f t="shared" si="17"/>
        <v>1.3449899125756557E-4</v>
      </c>
      <c r="H80" s="15">
        <f t="shared" si="18"/>
        <v>0</v>
      </c>
      <c r="I80" s="34">
        <f>F80+G80+H80</f>
        <v>1.8595821403486385E-4</v>
      </c>
      <c r="J80" s="31">
        <f t="shared" si="20"/>
        <v>2.6034149964880939E-2</v>
      </c>
      <c r="K80" s="17">
        <v>0</v>
      </c>
    </row>
    <row r="81" spans="1:11" x14ac:dyDescent="0.25">
      <c r="A81" s="18"/>
      <c r="B81" s="24" t="s">
        <v>265</v>
      </c>
      <c r="C81" s="25">
        <v>1040</v>
      </c>
      <c r="D81" s="15">
        <v>1</v>
      </c>
      <c r="E81" s="15">
        <v>0</v>
      </c>
      <c r="F81" s="34">
        <f t="shared" si="16"/>
        <v>5.3517591688390215E-5</v>
      </c>
      <c r="G81" s="15">
        <f t="shared" si="17"/>
        <v>1.3449899125756557E-4</v>
      </c>
      <c r="H81" s="15">
        <f t="shared" si="18"/>
        <v>0</v>
      </c>
      <c r="I81" s="34">
        <f>F81+G81+H81</f>
        <v>1.8801658294595577E-4</v>
      </c>
      <c r="J81" s="31">
        <f t="shared" si="20"/>
        <v>2.6322321612433808E-2</v>
      </c>
      <c r="K81" s="17">
        <v>0</v>
      </c>
    </row>
    <row r="82" spans="1:11" x14ac:dyDescent="0.25">
      <c r="A82" s="18"/>
      <c r="B82" s="24" t="s">
        <v>192</v>
      </c>
      <c r="C82" s="25">
        <v>5320</v>
      </c>
      <c r="D82" s="15">
        <v>2</v>
      </c>
      <c r="E82" s="15">
        <v>0</v>
      </c>
      <c r="F82" s="15">
        <f t="shared" si="16"/>
        <v>2.7376306517522682E-4</v>
      </c>
      <c r="G82" s="15">
        <f t="shared" si="17"/>
        <v>2.6899798251513114E-4</v>
      </c>
      <c r="H82" s="15">
        <f t="shared" si="18"/>
        <v>0</v>
      </c>
      <c r="I82" s="15">
        <f t="shared" si="19"/>
        <v>5.4276104769035796E-4</v>
      </c>
      <c r="J82" s="31">
        <f t="shared" si="20"/>
        <v>7.5986546676650113E-2</v>
      </c>
      <c r="K82" s="17">
        <v>0</v>
      </c>
    </row>
    <row r="83" spans="1:11" x14ac:dyDescent="0.25">
      <c r="A83" s="18"/>
      <c r="B83" s="24" t="s">
        <v>266</v>
      </c>
      <c r="C83" s="25">
        <v>67209.289999999994</v>
      </c>
      <c r="D83" s="15">
        <v>21</v>
      </c>
      <c r="E83" s="15">
        <v>0</v>
      </c>
      <c r="F83" s="15">
        <f t="shared" si="16"/>
        <v>3.458537826814045E-3</v>
      </c>
      <c r="G83" s="15">
        <f t="shared" si="17"/>
        <v>2.8244788164088772E-3</v>
      </c>
      <c r="H83" s="15">
        <f t="shared" si="18"/>
        <v>0</v>
      </c>
      <c r="I83" s="15">
        <f t="shared" si="19"/>
        <v>6.2830166432229217E-3</v>
      </c>
      <c r="J83" s="31">
        <f t="shared" si="20"/>
        <v>0.87962233005120904</v>
      </c>
      <c r="K83" s="17">
        <v>1</v>
      </c>
    </row>
    <row r="84" spans="1:11" x14ac:dyDescent="0.25">
      <c r="A84" s="18"/>
      <c r="B84" s="24" t="s">
        <v>267</v>
      </c>
      <c r="C84" s="25">
        <v>7130</v>
      </c>
      <c r="D84" s="15">
        <v>3</v>
      </c>
      <c r="E84" s="15">
        <v>0</v>
      </c>
      <c r="F84" s="15">
        <f t="shared" si="16"/>
        <v>3.6690425840213675E-4</v>
      </c>
      <c r="G84" s="15">
        <f t="shared" si="17"/>
        <v>4.0349697377269674E-4</v>
      </c>
      <c r="H84" s="15">
        <f t="shared" si="18"/>
        <v>0</v>
      </c>
      <c r="I84" s="15">
        <f t="shared" si="19"/>
        <v>7.7040123217483349E-4</v>
      </c>
      <c r="J84" s="31">
        <f t="shared" si="20"/>
        <v>0.10785617250447668</v>
      </c>
      <c r="K84" s="17">
        <v>0</v>
      </c>
    </row>
    <row r="85" spans="1:11" x14ac:dyDescent="0.25">
      <c r="A85" s="18"/>
      <c r="B85" s="24" t="s">
        <v>268</v>
      </c>
      <c r="C85" s="25">
        <v>2500</v>
      </c>
      <c r="D85" s="15">
        <v>2</v>
      </c>
      <c r="E85" s="15">
        <v>0</v>
      </c>
      <c r="F85" s="15">
        <f t="shared" si="16"/>
        <v>1.286480569432457E-4</v>
      </c>
      <c r="G85" s="15">
        <f t="shared" si="17"/>
        <v>2.6899798251513114E-4</v>
      </c>
      <c r="H85" s="15">
        <f t="shared" si="18"/>
        <v>0</v>
      </c>
      <c r="I85" s="15">
        <f t="shared" si="19"/>
        <v>3.9764603945837687E-4</v>
      </c>
      <c r="J85" s="31">
        <f t="shared" si="20"/>
        <v>5.567044552417276E-2</v>
      </c>
      <c r="K85" s="17">
        <v>0</v>
      </c>
    </row>
    <row r="86" spans="1:11" x14ac:dyDescent="0.25">
      <c r="A86" s="18"/>
      <c r="B86" s="24" t="s">
        <v>269</v>
      </c>
      <c r="C86" s="25">
        <v>3100</v>
      </c>
      <c r="D86" s="15">
        <v>1</v>
      </c>
      <c r="E86" s="15">
        <v>0</v>
      </c>
      <c r="F86" s="15">
        <f t="shared" si="16"/>
        <v>1.5952359060962467E-4</v>
      </c>
      <c r="G86" s="15">
        <f t="shared" si="17"/>
        <v>1.3449899125756557E-4</v>
      </c>
      <c r="H86" s="15">
        <f t="shared" si="18"/>
        <v>0</v>
      </c>
      <c r="I86" s="15">
        <f t="shared" si="19"/>
        <v>2.9402258186719024E-4</v>
      </c>
      <c r="J86" s="31">
        <f t="shared" si="20"/>
        <v>4.1163161461406632E-2</v>
      </c>
      <c r="K86" s="17">
        <v>0</v>
      </c>
    </row>
    <row r="87" spans="1:11" x14ac:dyDescent="0.25">
      <c r="A87" s="18"/>
      <c r="B87" s="24" t="s">
        <v>270</v>
      </c>
      <c r="C87" s="25">
        <v>6310</v>
      </c>
      <c r="D87" s="15">
        <v>3</v>
      </c>
      <c r="E87" s="15">
        <v>0</v>
      </c>
      <c r="F87" s="15">
        <f t="shared" si="16"/>
        <v>3.2470769572475215E-4</v>
      </c>
      <c r="G87" s="15">
        <f t="shared" si="17"/>
        <v>4.0349697377269674E-4</v>
      </c>
      <c r="H87" s="15">
        <f t="shared" si="18"/>
        <v>0</v>
      </c>
      <c r="I87" s="15">
        <f t="shared" si="19"/>
        <v>7.2820466949744889E-4</v>
      </c>
      <c r="J87" s="31">
        <f t="shared" si="20"/>
        <v>0.10194865372964285</v>
      </c>
      <c r="K87" s="17">
        <v>0</v>
      </c>
    </row>
    <row r="88" spans="1:11" x14ac:dyDescent="0.25">
      <c r="A88" s="18"/>
      <c r="B88" s="24" t="s">
        <v>271</v>
      </c>
      <c r="C88" s="25">
        <v>4500</v>
      </c>
      <c r="D88" s="15">
        <v>2</v>
      </c>
      <c r="E88" s="15">
        <v>0</v>
      </c>
      <c r="F88" s="15">
        <f t="shared" si="16"/>
        <v>2.3156650249784227E-4</v>
      </c>
      <c r="G88" s="15">
        <f t="shared" si="17"/>
        <v>2.6899798251513114E-4</v>
      </c>
      <c r="H88" s="15">
        <f t="shared" si="18"/>
        <v>0</v>
      </c>
      <c r="I88" s="15">
        <f t="shared" si="19"/>
        <v>5.0056448501297336E-4</v>
      </c>
      <c r="J88" s="31">
        <f t="shared" si="20"/>
        <v>7.0079027901816277E-2</v>
      </c>
      <c r="K88" s="17">
        <v>0</v>
      </c>
    </row>
    <row r="89" spans="1:11" x14ac:dyDescent="0.25">
      <c r="A89" s="18"/>
      <c r="B89" s="24" t="s">
        <v>259</v>
      </c>
      <c r="C89" s="25">
        <v>9200</v>
      </c>
      <c r="D89" s="15">
        <v>7</v>
      </c>
      <c r="E89" s="15">
        <v>0</v>
      </c>
      <c r="F89" s="15">
        <f t="shared" si="16"/>
        <v>4.7342484955114418E-4</v>
      </c>
      <c r="G89" s="15">
        <f t="shared" si="17"/>
        <v>9.4149293880295903E-4</v>
      </c>
      <c r="H89" s="15">
        <f t="shared" si="18"/>
        <v>0</v>
      </c>
      <c r="I89" s="15">
        <f t="shared" si="19"/>
        <v>1.4149177883541033E-3</v>
      </c>
      <c r="J89" s="31">
        <f t="shared" si="20"/>
        <v>0.19808849036957446</v>
      </c>
      <c r="K89" s="17">
        <v>0</v>
      </c>
    </row>
    <row r="90" spans="1:11" x14ac:dyDescent="0.25">
      <c r="A90" s="18"/>
      <c r="B90" s="24" t="s">
        <v>272</v>
      </c>
      <c r="C90" s="25">
        <v>30498.41</v>
      </c>
      <c r="D90" s="15">
        <v>7</v>
      </c>
      <c r="E90" s="15">
        <v>0</v>
      </c>
      <c r="F90" s="15">
        <f t="shared" si="16"/>
        <v>1.5694244745433816E-3</v>
      </c>
      <c r="G90" s="15">
        <f t="shared" si="17"/>
        <v>9.4149293880295903E-4</v>
      </c>
      <c r="H90" s="15">
        <f t="shared" si="18"/>
        <v>0</v>
      </c>
      <c r="I90" s="15">
        <f t="shared" si="19"/>
        <v>2.5109174133463408E-3</v>
      </c>
      <c r="J90" s="31">
        <f t="shared" si="20"/>
        <v>0.3515284378684877</v>
      </c>
      <c r="K90" s="17">
        <v>1</v>
      </c>
    </row>
    <row r="91" spans="1:11" x14ac:dyDescent="0.25">
      <c r="A91" s="18"/>
      <c r="B91" s="24" t="s">
        <v>273</v>
      </c>
      <c r="C91" s="25">
        <v>2700</v>
      </c>
      <c r="D91" s="15">
        <v>1</v>
      </c>
      <c r="E91" s="15">
        <v>0</v>
      </c>
      <c r="F91" s="15">
        <f t="shared" si="16"/>
        <v>1.3893990149870534E-4</v>
      </c>
      <c r="G91" s="15">
        <f t="shared" si="17"/>
        <v>1.3449899125756557E-4</v>
      </c>
      <c r="H91" s="15">
        <f t="shared" si="18"/>
        <v>0</v>
      </c>
      <c r="I91" s="15">
        <f t="shared" si="19"/>
        <v>2.7343889275627091E-4</v>
      </c>
      <c r="J91" s="31">
        <f t="shared" si="20"/>
        <v>3.8281444985877926E-2</v>
      </c>
      <c r="K91" s="17">
        <v>0</v>
      </c>
    </row>
    <row r="92" spans="1:11" x14ac:dyDescent="0.25">
      <c r="A92" s="18"/>
      <c r="B92" s="24" t="s">
        <v>274</v>
      </c>
      <c r="C92" s="25">
        <v>11400</v>
      </c>
      <c r="D92" s="15">
        <v>2</v>
      </c>
      <c r="E92" s="15">
        <v>0</v>
      </c>
      <c r="F92" s="15">
        <f t="shared" si="16"/>
        <v>5.8663513966120031E-4</v>
      </c>
      <c r="G92" s="15">
        <f t="shared" si="17"/>
        <v>2.6899798251513114E-4</v>
      </c>
      <c r="H92" s="15">
        <f t="shared" si="18"/>
        <v>0</v>
      </c>
      <c r="I92" s="15">
        <f t="shared" si="19"/>
        <v>8.5563312217633151E-4</v>
      </c>
      <c r="J92" s="31">
        <f t="shared" si="20"/>
        <v>0.11978863710468642</v>
      </c>
      <c r="K92" s="17">
        <v>0</v>
      </c>
    </row>
    <row r="93" spans="1:11" x14ac:dyDescent="0.25">
      <c r="A93" s="18"/>
      <c r="B93" s="24" t="s">
        <v>275</v>
      </c>
      <c r="C93" s="25">
        <v>9256.4</v>
      </c>
      <c r="D93" s="15">
        <v>7</v>
      </c>
      <c r="E93" s="15">
        <v>0</v>
      </c>
      <c r="F93" s="15">
        <f t="shared" si="16"/>
        <v>4.7632714971578379E-4</v>
      </c>
      <c r="G93" s="15">
        <f t="shared" si="17"/>
        <v>9.4149293880295903E-4</v>
      </c>
      <c r="H93" s="15">
        <f t="shared" si="18"/>
        <v>0</v>
      </c>
      <c r="I93" s="15">
        <f t="shared" si="19"/>
        <v>1.4178200885187429E-3</v>
      </c>
      <c r="J93" s="31">
        <f t="shared" si="20"/>
        <v>0.19849481239262401</v>
      </c>
      <c r="K93" s="17">
        <v>0</v>
      </c>
    </row>
    <row r="94" spans="1:11" x14ac:dyDescent="0.25">
      <c r="A94" s="18"/>
      <c r="B94" s="24" t="s">
        <v>276</v>
      </c>
      <c r="C94" s="25">
        <v>13355</v>
      </c>
      <c r="D94" s="15">
        <v>4</v>
      </c>
      <c r="E94" s="15">
        <v>0</v>
      </c>
      <c r="F94" s="15">
        <f t="shared" si="16"/>
        <v>6.8723792019081856E-4</v>
      </c>
      <c r="G94" s="15">
        <f t="shared" si="17"/>
        <v>5.3799596503026229E-4</v>
      </c>
      <c r="H94" s="15">
        <f t="shared" si="18"/>
        <v>0</v>
      </c>
      <c r="I94" s="15">
        <f t="shared" si="19"/>
        <v>1.225233885221081E-3</v>
      </c>
      <c r="J94" s="31">
        <f t="shared" si="20"/>
        <v>0.17153274393095133</v>
      </c>
      <c r="K94" s="17">
        <v>0</v>
      </c>
    </row>
    <row r="95" spans="1:11" x14ac:dyDescent="0.25">
      <c r="A95" s="18"/>
      <c r="B95" s="24" t="s">
        <v>277</v>
      </c>
      <c r="C95" s="25">
        <v>4228</v>
      </c>
      <c r="D95" s="15">
        <v>3</v>
      </c>
      <c r="E95" s="15">
        <v>0</v>
      </c>
      <c r="F95" s="15">
        <f t="shared" si="16"/>
        <v>2.1756959390241713E-4</v>
      </c>
      <c r="G95" s="15">
        <f t="shared" si="17"/>
        <v>4.0349697377269674E-4</v>
      </c>
      <c r="H95" s="15">
        <f t="shared" si="18"/>
        <v>0</v>
      </c>
      <c r="I95" s="15">
        <f t="shared" si="19"/>
        <v>6.2106656767511393E-4</v>
      </c>
      <c r="J95" s="31">
        <f t="shared" si="20"/>
        <v>8.6949319474515951E-2</v>
      </c>
      <c r="K95" s="17">
        <v>0</v>
      </c>
    </row>
    <row r="96" spans="1:11" x14ac:dyDescent="0.25">
      <c r="A96" s="18"/>
      <c r="B96" s="24" t="s">
        <v>278</v>
      </c>
      <c r="C96" s="25">
        <v>20998.79</v>
      </c>
      <c r="D96" s="15">
        <v>6</v>
      </c>
      <c r="E96" s="15">
        <v>0</v>
      </c>
      <c r="F96" s="15">
        <f t="shared" si="16"/>
        <v>1.0805814126637035E-3</v>
      </c>
      <c r="G96" s="15">
        <f t="shared" si="17"/>
        <v>8.0699394754539348E-4</v>
      </c>
      <c r="H96" s="15">
        <f t="shared" si="18"/>
        <v>0</v>
      </c>
      <c r="I96" s="15">
        <f t="shared" si="19"/>
        <v>1.887575360209097E-3</v>
      </c>
      <c r="J96" s="31">
        <f t="shared" si="20"/>
        <v>0.2642605504292736</v>
      </c>
      <c r="K96" s="17">
        <v>1</v>
      </c>
    </row>
    <row r="97" spans="1:13" x14ac:dyDescent="0.25">
      <c r="A97" s="18"/>
      <c r="B97" s="24" t="s">
        <v>279</v>
      </c>
      <c r="C97" s="25">
        <v>800</v>
      </c>
      <c r="D97" s="15">
        <v>1</v>
      </c>
      <c r="E97" s="15">
        <v>0</v>
      </c>
      <c r="F97" s="34">
        <f t="shared" si="16"/>
        <v>4.1167378221838628E-5</v>
      </c>
      <c r="G97" s="15">
        <f t="shared" si="17"/>
        <v>1.3449899125756557E-4</v>
      </c>
      <c r="H97" s="15">
        <f t="shared" si="18"/>
        <v>0</v>
      </c>
      <c r="I97" s="34">
        <f>F97+G97+H97</f>
        <v>1.7566636947940421E-4</v>
      </c>
      <c r="J97" s="31">
        <f t="shared" si="20"/>
        <v>2.4593291727116589E-2</v>
      </c>
      <c r="K97" s="17">
        <v>0</v>
      </c>
    </row>
    <row r="98" spans="1:13" x14ac:dyDescent="0.25">
      <c r="A98" s="18"/>
      <c r="B98" s="24" t="s">
        <v>280</v>
      </c>
      <c r="C98" s="25">
        <v>4200</v>
      </c>
      <c r="D98" s="15">
        <v>2</v>
      </c>
      <c r="E98" s="15">
        <v>0</v>
      </c>
      <c r="F98" s="15">
        <f t="shared" si="16"/>
        <v>2.1612873566465279E-4</v>
      </c>
      <c r="G98" s="15">
        <f t="shared" si="17"/>
        <v>2.6899798251513114E-4</v>
      </c>
      <c r="H98" s="15">
        <f t="shared" si="18"/>
        <v>0</v>
      </c>
      <c r="I98" s="15">
        <f t="shared" si="19"/>
        <v>4.8512671817978393E-4</v>
      </c>
      <c r="J98" s="31">
        <f t="shared" si="20"/>
        <v>6.7917740545169747E-2</v>
      </c>
      <c r="K98" s="17">
        <v>0</v>
      </c>
    </row>
    <row r="99" spans="1:13" x14ac:dyDescent="0.25">
      <c r="A99" s="18"/>
      <c r="B99" s="24" t="s">
        <v>281</v>
      </c>
      <c r="C99" s="25">
        <v>3500</v>
      </c>
      <c r="D99" s="15">
        <v>2</v>
      </c>
      <c r="E99" s="15">
        <v>0</v>
      </c>
      <c r="F99" s="15">
        <f t="shared" si="16"/>
        <v>1.80107279720544E-4</v>
      </c>
      <c r="G99" s="15">
        <f t="shared" si="17"/>
        <v>2.6899798251513114E-4</v>
      </c>
      <c r="H99" s="15">
        <f t="shared" si="18"/>
        <v>0</v>
      </c>
      <c r="I99" s="15">
        <f t="shared" si="19"/>
        <v>4.4910526223567511E-4</v>
      </c>
      <c r="J99" s="31">
        <f t="shared" si="20"/>
        <v>6.2874736712994511E-2</v>
      </c>
      <c r="K99" s="17">
        <v>0</v>
      </c>
    </row>
    <row r="100" spans="1:13" x14ac:dyDescent="0.25">
      <c r="A100" s="18"/>
      <c r="B100" s="24" t="s">
        <v>282</v>
      </c>
      <c r="C100" s="25">
        <v>1120</v>
      </c>
      <c r="D100" s="15">
        <v>1</v>
      </c>
      <c r="E100" s="15">
        <v>0</v>
      </c>
      <c r="F100" s="34">
        <f t="shared" si="16"/>
        <v>5.7634329510574077E-5</v>
      </c>
      <c r="G100" s="15">
        <f t="shared" si="17"/>
        <v>1.3449899125756557E-4</v>
      </c>
      <c r="H100" s="15">
        <f t="shared" si="18"/>
        <v>0</v>
      </c>
      <c r="I100" s="34">
        <f>F100+G100+H100</f>
        <v>1.9213332076813966E-4</v>
      </c>
      <c r="J100" s="31">
        <f t="shared" si="20"/>
        <v>2.6898664907539553E-2</v>
      </c>
      <c r="K100" s="17">
        <v>0</v>
      </c>
    </row>
    <row r="101" spans="1:13" x14ac:dyDescent="0.25">
      <c r="A101" s="18"/>
      <c r="B101" s="24" t="s">
        <v>283</v>
      </c>
      <c r="C101" s="25">
        <v>5381.35</v>
      </c>
      <c r="D101" s="15">
        <v>3</v>
      </c>
      <c r="E101" s="15">
        <v>0</v>
      </c>
      <c r="F101" s="15">
        <f t="shared" si="16"/>
        <v>2.7692008849261411E-4</v>
      </c>
      <c r="G101" s="15">
        <f t="shared" si="17"/>
        <v>4.0349697377269674E-4</v>
      </c>
      <c r="H101" s="15">
        <f t="shared" si="18"/>
        <v>0</v>
      </c>
      <c r="I101" s="15">
        <f t="shared" si="19"/>
        <v>6.8041706226531086E-4</v>
      </c>
      <c r="J101" s="31">
        <f t="shared" si="20"/>
        <v>9.5258388717143525E-2</v>
      </c>
      <c r="K101" s="17">
        <v>0</v>
      </c>
    </row>
    <row r="102" spans="1:13" x14ac:dyDescent="0.25">
      <c r="A102" s="18"/>
      <c r="B102" s="24" t="s">
        <v>284</v>
      </c>
      <c r="C102" s="25">
        <v>4822.7199999999993</v>
      </c>
      <c r="D102" s="15">
        <v>2</v>
      </c>
      <c r="E102" s="15">
        <v>0</v>
      </c>
      <c r="F102" s="15">
        <f t="shared" si="16"/>
        <v>2.4817342287253194E-4</v>
      </c>
      <c r="G102" s="15">
        <f t="shared" si="17"/>
        <v>2.6899798251513114E-4</v>
      </c>
      <c r="H102" s="15">
        <f t="shared" si="18"/>
        <v>0</v>
      </c>
      <c r="I102" s="15">
        <f t="shared" si="19"/>
        <v>5.1717140538766308E-4</v>
      </c>
      <c r="J102" s="31">
        <f t="shared" si="20"/>
        <v>7.2403996754272837E-2</v>
      </c>
      <c r="K102" s="17">
        <v>0</v>
      </c>
    </row>
    <row r="103" spans="1:13" x14ac:dyDescent="0.25">
      <c r="A103" s="18"/>
      <c r="B103" s="24" t="s">
        <v>285</v>
      </c>
      <c r="C103" s="25">
        <v>1677</v>
      </c>
      <c r="D103" s="15">
        <v>1</v>
      </c>
      <c r="E103" s="15">
        <v>0</v>
      </c>
      <c r="F103" s="34">
        <f t="shared" si="16"/>
        <v>8.6297116597529202E-5</v>
      </c>
      <c r="G103" s="15">
        <f t="shared" si="17"/>
        <v>1.3449899125756557E-4</v>
      </c>
      <c r="H103" s="15">
        <f t="shared" si="18"/>
        <v>0</v>
      </c>
      <c r="I103" s="34">
        <f>F103+G103+H103</f>
        <v>2.2079610785509477E-4</v>
      </c>
      <c r="J103" s="31">
        <f>I103*140</f>
        <v>3.091145509971327E-2</v>
      </c>
      <c r="K103" s="17">
        <v>0</v>
      </c>
    </row>
    <row r="104" spans="1:13" x14ac:dyDescent="0.25">
      <c r="A104" s="18"/>
      <c r="B104" s="24" t="s">
        <v>286</v>
      </c>
      <c r="C104" s="25">
        <v>31800</v>
      </c>
      <c r="D104" s="15">
        <v>3</v>
      </c>
      <c r="E104" s="15">
        <v>0</v>
      </c>
      <c r="F104" s="15">
        <f t="shared" si="16"/>
        <v>1.6364032843180854E-3</v>
      </c>
      <c r="G104" s="15">
        <f t="shared" si="17"/>
        <v>4.0349697377269674E-4</v>
      </c>
      <c r="H104" s="15">
        <f t="shared" si="18"/>
        <v>0</v>
      </c>
      <c r="I104" s="15">
        <f t="shared" si="19"/>
        <v>2.0399002580907821E-3</v>
      </c>
      <c r="J104" s="31">
        <f t="shared" si="20"/>
        <v>0.2855860361327095</v>
      </c>
      <c r="K104" s="17">
        <v>1</v>
      </c>
    </row>
    <row r="105" spans="1:13" x14ac:dyDescent="0.25">
      <c r="A105" s="18"/>
      <c r="B105" s="24" t="s">
        <v>287</v>
      </c>
      <c r="C105" s="25">
        <v>3786.3199999999997</v>
      </c>
      <c r="D105" s="15">
        <v>2</v>
      </c>
      <c r="E105" s="15">
        <v>0</v>
      </c>
      <c r="F105" s="15">
        <f t="shared" si="16"/>
        <v>1.9484108438613999E-4</v>
      </c>
      <c r="G105" s="15">
        <f t="shared" si="17"/>
        <v>2.6899798251513114E-4</v>
      </c>
      <c r="H105" s="15">
        <f t="shared" si="18"/>
        <v>0</v>
      </c>
      <c r="I105" s="15">
        <f t="shared" si="19"/>
        <v>4.6383906690127116E-4</v>
      </c>
      <c r="J105" s="31">
        <f t="shared" si="20"/>
        <v>6.4937469366177961E-2</v>
      </c>
      <c r="K105" s="17">
        <v>0</v>
      </c>
    </row>
    <row r="106" spans="1:13" x14ac:dyDescent="0.25">
      <c r="A106" s="18"/>
      <c r="B106" s="24" t="s">
        <v>288</v>
      </c>
      <c r="C106" s="25">
        <v>201.6</v>
      </c>
      <c r="D106" s="15">
        <v>1</v>
      </c>
      <c r="E106" s="15">
        <v>0</v>
      </c>
      <c r="F106" s="34">
        <f t="shared" si="16"/>
        <v>1.0374179311903332E-5</v>
      </c>
      <c r="G106" s="15">
        <f t="shared" si="17"/>
        <v>1.3449899125756557E-4</v>
      </c>
      <c r="H106" s="15">
        <f t="shared" si="18"/>
        <v>0</v>
      </c>
      <c r="I106" s="15">
        <f t="shared" si="19"/>
        <v>1.448731705694689E-4</v>
      </c>
      <c r="J106" s="31">
        <f t="shared" si="20"/>
        <v>2.0282243879725645E-2</v>
      </c>
      <c r="K106" s="17">
        <v>0</v>
      </c>
    </row>
    <row r="107" spans="1:13" ht="15.75" thickBot="1" x14ac:dyDescent="0.3">
      <c r="A107" s="45"/>
      <c r="B107" s="46" t="s">
        <v>289</v>
      </c>
      <c r="C107" s="47">
        <v>3131.5</v>
      </c>
      <c r="D107" s="48">
        <v>1</v>
      </c>
      <c r="E107" s="48">
        <v>0</v>
      </c>
      <c r="F107" s="48">
        <f t="shared" si="16"/>
        <v>1.6114455612710956E-4</v>
      </c>
      <c r="G107" s="48">
        <f t="shared" si="17"/>
        <v>1.3449899125756557E-4</v>
      </c>
      <c r="H107" s="48">
        <f t="shared" si="18"/>
        <v>0</v>
      </c>
      <c r="I107" s="48">
        <f t="shared" si="19"/>
        <v>2.9564354738467513E-4</v>
      </c>
      <c r="J107" s="106">
        <f t="shared" si="20"/>
        <v>4.1390096633854519E-2</v>
      </c>
      <c r="K107" s="58">
        <v>0</v>
      </c>
    </row>
    <row r="108" spans="1:13" ht="15.75" thickBot="1" x14ac:dyDescent="0.3">
      <c r="A108" s="44"/>
      <c r="B108" s="43" t="s">
        <v>42</v>
      </c>
      <c r="C108" s="28">
        <f>SUM(C76:C107)</f>
        <v>286456.37999999995</v>
      </c>
      <c r="D108" s="20">
        <f>SUM(D76:D107)</f>
        <v>106</v>
      </c>
      <c r="E108" s="20">
        <v>0</v>
      </c>
      <c r="F108" s="102"/>
      <c r="G108" s="102"/>
      <c r="H108" s="102"/>
      <c r="I108" s="20"/>
      <c r="J108" s="21">
        <f>SUM(J76:J107)</f>
        <v>4.0596802046780507</v>
      </c>
      <c r="K108" s="29">
        <f>SUM(K76:K107)</f>
        <v>4</v>
      </c>
      <c r="M108" s="1">
        <v>1</v>
      </c>
    </row>
    <row r="109" spans="1:13" x14ac:dyDescent="0.25">
      <c r="A109" s="52" t="s">
        <v>184</v>
      </c>
      <c r="B109" s="53" t="s">
        <v>185</v>
      </c>
      <c r="C109" s="54">
        <v>18100</v>
      </c>
      <c r="D109" s="16">
        <v>6</v>
      </c>
      <c r="E109" s="16">
        <v>0</v>
      </c>
      <c r="F109" s="16">
        <f t="shared" ref="F109:F147" si="21">0.35*C109/$C$532</f>
        <v>9.3141193226909888E-4</v>
      </c>
      <c r="G109" s="16">
        <f t="shared" ref="G109:G147" si="22">0.4*D109/$D$532</f>
        <v>8.0699394754539348E-4</v>
      </c>
      <c r="H109" s="16">
        <f t="shared" ref="H109:H147" si="23">0.25*E109/$E$532</f>
        <v>0</v>
      </c>
      <c r="I109" s="16">
        <f t="shared" ref="I109:I147" si="24">F109+G109+H109</f>
        <v>1.7384058798144923E-3</v>
      </c>
      <c r="J109" s="55">
        <f t="shared" ref="J109:J147" si="25">I109*140</f>
        <v>0.24337682317402892</v>
      </c>
      <c r="K109" s="56">
        <v>0</v>
      </c>
    </row>
    <row r="110" spans="1:13" x14ac:dyDescent="0.25">
      <c r="A110" s="13"/>
      <c r="B110" s="24" t="s">
        <v>186</v>
      </c>
      <c r="C110" s="25">
        <v>16400</v>
      </c>
      <c r="D110" s="15">
        <v>2</v>
      </c>
      <c r="E110" s="15">
        <v>0</v>
      </c>
      <c r="F110" s="15">
        <f t="shared" si="21"/>
        <v>8.4393125354769187E-4</v>
      </c>
      <c r="G110" s="15">
        <f t="shared" si="22"/>
        <v>2.6899798251513114E-4</v>
      </c>
      <c r="H110" s="15">
        <f t="shared" si="23"/>
        <v>0</v>
      </c>
      <c r="I110" s="15">
        <f t="shared" si="24"/>
        <v>1.1129292360628231E-3</v>
      </c>
      <c r="J110" s="31">
        <f t="shared" si="25"/>
        <v>0.15581009304879523</v>
      </c>
      <c r="K110" s="17">
        <v>0</v>
      </c>
    </row>
    <row r="111" spans="1:13" x14ac:dyDescent="0.25">
      <c r="A111" s="18"/>
      <c r="B111" s="24" t="s">
        <v>187</v>
      </c>
      <c r="C111" s="25">
        <v>51584</v>
      </c>
      <c r="D111" s="15">
        <v>21</v>
      </c>
      <c r="E111" s="15">
        <v>0</v>
      </c>
      <c r="F111" s="15">
        <f t="shared" si="21"/>
        <v>2.6544725477441545E-3</v>
      </c>
      <c r="G111" s="15">
        <f t="shared" si="22"/>
        <v>2.8244788164088772E-3</v>
      </c>
      <c r="H111" s="15">
        <f t="shared" si="23"/>
        <v>0</v>
      </c>
      <c r="I111" s="15">
        <f t="shared" si="24"/>
        <v>5.4789513641530316E-3</v>
      </c>
      <c r="J111" s="31">
        <f t="shared" si="25"/>
        <v>0.76705319098142444</v>
      </c>
      <c r="K111" s="17">
        <v>1</v>
      </c>
    </row>
    <row r="112" spans="1:13" x14ac:dyDescent="0.25">
      <c r="A112" s="18"/>
      <c r="B112" s="24" t="s">
        <v>188</v>
      </c>
      <c r="C112" s="25">
        <v>8603.75</v>
      </c>
      <c r="D112" s="15">
        <v>3</v>
      </c>
      <c r="E112" s="15">
        <v>0</v>
      </c>
      <c r="F112" s="15">
        <f t="shared" si="21"/>
        <v>4.4274228797018007E-4</v>
      </c>
      <c r="G112" s="15">
        <f t="shared" si="22"/>
        <v>4.0349697377269674E-4</v>
      </c>
      <c r="H112" s="15">
        <f t="shared" si="23"/>
        <v>0</v>
      </c>
      <c r="I112" s="15">
        <f t="shared" si="24"/>
        <v>8.4623926174287687E-4</v>
      </c>
      <c r="J112" s="31">
        <f t="shared" si="25"/>
        <v>0.11847349664400277</v>
      </c>
      <c r="K112" s="17">
        <v>0</v>
      </c>
    </row>
    <row r="113" spans="1:11" x14ac:dyDescent="0.25">
      <c r="A113" s="18"/>
      <c r="B113" s="24" t="s">
        <v>189</v>
      </c>
      <c r="C113" s="25">
        <v>18050</v>
      </c>
      <c r="D113" s="15">
        <v>6</v>
      </c>
      <c r="E113" s="15">
        <v>0</v>
      </c>
      <c r="F113" s="15">
        <f t="shared" si="21"/>
        <v>9.2883897113023404E-4</v>
      </c>
      <c r="G113" s="15">
        <f t="shared" si="22"/>
        <v>8.0699394754539348E-4</v>
      </c>
      <c r="H113" s="15">
        <f t="shared" si="23"/>
        <v>0</v>
      </c>
      <c r="I113" s="15">
        <f t="shared" si="24"/>
        <v>1.7358329186756274E-3</v>
      </c>
      <c r="J113" s="31">
        <f t="shared" si="25"/>
        <v>0.24301660861458785</v>
      </c>
      <c r="K113" s="17">
        <v>0</v>
      </c>
    </row>
    <row r="114" spans="1:11" x14ac:dyDescent="0.25">
      <c r="A114" s="18"/>
      <c r="B114" s="24" t="s">
        <v>190</v>
      </c>
      <c r="C114" s="25">
        <v>12891.5</v>
      </c>
      <c r="D114" s="15">
        <v>5</v>
      </c>
      <c r="E114" s="15">
        <v>0</v>
      </c>
      <c r="F114" s="15">
        <f t="shared" si="21"/>
        <v>6.6338657043354076E-4</v>
      </c>
      <c r="G114" s="15">
        <f t="shared" si="22"/>
        <v>6.7249495628782783E-4</v>
      </c>
      <c r="H114" s="15">
        <f t="shared" si="23"/>
        <v>0</v>
      </c>
      <c r="I114" s="15">
        <f t="shared" si="24"/>
        <v>1.3358815267213685E-3</v>
      </c>
      <c r="J114" s="31">
        <f t="shared" si="25"/>
        <v>0.18702341374099157</v>
      </c>
      <c r="K114" s="17">
        <v>0</v>
      </c>
    </row>
    <row r="115" spans="1:11" x14ac:dyDescent="0.25">
      <c r="A115" s="18"/>
      <c r="B115" s="24" t="s">
        <v>191</v>
      </c>
      <c r="C115" s="25">
        <v>35680</v>
      </c>
      <c r="D115" s="15">
        <v>21</v>
      </c>
      <c r="E115" s="15">
        <v>1</v>
      </c>
      <c r="F115" s="15">
        <f t="shared" si="21"/>
        <v>1.8360650686940027E-3</v>
      </c>
      <c r="G115" s="15">
        <f t="shared" si="22"/>
        <v>2.8244788164088772E-3</v>
      </c>
      <c r="H115" s="15">
        <f t="shared" si="23"/>
        <v>5.3191489361702126E-3</v>
      </c>
      <c r="I115" s="15">
        <f t="shared" si="24"/>
        <v>9.979692821273093E-3</v>
      </c>
      <c r="J115" s="31">
        <f t="shared" si="25"/>
        <v>1.397156994978233</v>
      </c>
      <c r="K115" s="17">
        <v>2</v>
      </c>
    </row>
    <row r="116" spans="1:11" x14ac:dyDescent="0.25">
      <c r="A116" s="18"/>
      <c r="B116" s="24" t="s">
        <v>192</v>
      </c>
      <c r="C116" s="25">
        <v>15835</v>
      </c>
      <c r="D116" s="15">
        <v>6</v>
      </c>
      <c r="E116" s="15">
        <v>0</v>
      </c>
      <c r="F116" s="15">
        <f t="shared" si="21"/>
        <v>8.1485679267851829E-4</v>
      </c>
      <c r="G116" s="15">
        <f t="shared" si="22"/>
        <v>8.0699394754539348E-4</v>
      </c>
      <c r="H116" s="15">
        <f t="shared" si="23"/>
        <v>0</v>
      </c>
      <c r="I116" s="15">
        <f t="shared" si="24"/>
        <v>1.6218507402239119E-3</v>
      </c>
      <c r="J116" s="31">
        <f t="shared" si="25"/>
        <v>0.22705910363134765</v>
      </c>
      <c r="K116" s="17">
        <v>0</v>
      </c>
    </row>
    <row r="117" spans="1:11" x14ac:dyDescent="0.25">
      <c r="A117" s="18"/>
      <c r="B117" s="24" t="s">
        <v>193</v>
      </c>
      <c r="C117" s="25">
        <v>4800</v>
      </c>
      <c r="D117" s="15">
        <v>2</v>
      </c>
      <c r="E117" s="15">
        <v>1</v>
      </c>
      <c r="F117" s="15">
        <f t="shared" si="21"/>
        <v>2.4700426933103176E-4</v>
      </c>
      <c r="G117" s="15">
        <f t="shared" si="22"/>
        <v>2.6899798251513114E-4</v>
      </c>
      <c r="H117" s="15">
        <f t="shared" si="23"/>
        <v>5.3191489361702126E-3</v>
      </c>
      <c r="I117" s="15">
        <f t="shared" si="24"/>
        <v>5.8351511880163753E-3</v>
      </c>
      <c r="J117" s="31">
        <f t="shared" si="25"/>
        <v>0.8169211663222925</v>
      </c>
      <c r="K117" s="17">
        <v>1</v>
      </c>
    </row>
    <row r="118" spans="1:11" x14ac:dyDescent="0.25">
      <c r="A118" s="18"/>
      <c r="B118" s="24" t="s">
        <v>194</v>
      </c>
      <c r="C118" s="25">
        <v>4800</v>
      </c>
      <c r="D118" s="15">
        <v>1</v>
      </c>
      <c r="E118" s="15">
        <v>0</v>
      </c>
      <c r="F118" s="15">
        <f t="shared" si="21"/>
        <v>2.4700426933103176E-4</v>
      </c>
      <c r="G118" s="15">
        <f t="shared" si="22"/>
        <v>1.3449899125756557E-4</v>
      </c>
      <c r="H118" s="15">
        <f t="shared" si="23"/>
        <v>0</v>
      </c>
      <c r="I118" s="15">
        <f t="shared" si="24"/>
        <v>3.815032605885973E-4</v>
      </c>
      <c r="J118" s="31">
        <f t="shared" si="25"/>
        <v>5.3410456482403619E-2</v>
      </c>
      <c r="K118" s="17">
        <v>0</v>
      </c>
    </row>
    <row r="119" spans="1:11" x14ac:dyDescent="0.25">
      <c r="A119" s="18"/>
      <c r="B119" s="24" t="s">
        <v>195</v>
      </c>
      <c r="C119" s="25">
        <v>17380</v>
      </c>
      <c r="D119" s="15">
        <v>12</v>
      </c>
      <c r="E119" s="15">
        <v>0</v>
      </c>
      <c r="F119" s="15">
        <f t="shared" si="21"/>
        <v>8.9436129186944418E-4</v>
      </c>
      <c r="G119" s="15">
        <f t="shared" si="22"/>
        <v>1.613987895090787E-3</v>
      </c>
      <c r="H119" s="15">
        <f t="shared" si="23"/>
        <v>0</v>
      </c>
      <c r="I119" s="15">
        <f t="shared" si="24"/>
        <v>2.5083491869602311E-3</v>
      </c>
      <c r="J119" s="31">
        <f t="shared" si="25"/>
        <v>0.35116888617443237</v>
      </c>
      <c r="K119" s="17">
        <v>1</v>
      </c>
    </row>
    <row r="120" spans="1:11" x14ac:dyDescent="0.25">
      <c r="A120" s="18"/>
      <c r="B120" s="24" t="s">
        <v>196</v>
      </c>
      <c r="C120" s="25">
        <v>22878.6</v>
      </c>
      <c r="D120" s="15">
        <v>7</v>
      </c>
      <c r="E120" s="15">
        <v>0</v>
      </c>
      <c r="F120" s="15">
        <f t="shared" si="21"/>
        <v>1.1773149742326963E-3</v>
      </c>
      <c r="G120" s="15">
        <f t="shared" si="22"/>
        <v>9.4149293880295903E-4</v>
      </c>
      <c r="H120" s="15">
        <f t="shared" si="23"/>
        <v>0</v>
      </c>
      <c r="I120" s="15">
        <f t="shared" si="24"/>
        <v>2.1188079130356552E-3</v>
      </c>
      <c r="J120" s="31">
        <f t="shared" si="25"/>
        <v>0.29663310782499175</v>
      </c>
      <c r="K120" s="17">
        <v>0</v>
      </c>
    </row>
    <row r="121" spans="1:11" x14ac:dyDescent="0.25">
      <c r="A121" s="18"/>
      <c r="B121" s="24" t="s">
        <v>197</v>
      </c>
      <c r="C121" s="25">
        <v>1350</v>
      </c>
      <c r="D121" s="15">
        <v>1</v>
      </c>
      <c r="E121" s="15">
        <v>0</v>
      </c>
      <c r="F121" s="100">
        <f t="shared" si="21"/>
        <v>6.9469950749352668E-5</v>
      </c>
      <c r="G121" s="15">
        <f t="shared" si="22"/>
        <v>1.3449899125756557E-4</v>
      </c>
      <c r="H121" s="15">
        <f t="shared" si="23"/>
        <v>0</v>
      </c>
      <c r="I121" s="100">
        <f t="shared" si="24"/>
        <v>2.0396894200691823E-4</v>
      </c>
      <c r="J121" s="31">
        <f t="shared" si="25"/>
        <v>2.8555651880968553E-2</v>
      </c>
      <c r="K121" s="17">
        <v>0</v>
      </c>
    </row>
    <row r="122" spans="1:11" x14ac:dyDescent="0.25">
      <c r="A122" s="18"/>
      <c r="B122" s="24" t="s">
        <v>198</v>
      </c>
      <c r="C122" s="25">
        <v>8400</v>
      </c>
      <c r="D122" s="15">
        <v>2</v>
      </c>
      <c r="E122" s="15">
        <v>0</v>
      </c>
      <c r="F122" s="15">
        <f t="shared" si="21"/>
        <v>4.3225747132930557E-4</v>
      </c>
      <c r="G122" s="15">
        <f t="shared" si="22"/>
        <v>2.6899798251513114E-4</v>
      </c>
      <c r="H122" s="15">
        <f t="shared" si="23"/>
        <v>0</v>
      </c>
      <c r="I122" s="15">
        <f t="shared" si="24"/>
        <v>7.0125545384443666E-4</v>
      </c>
      <c r="J122" s="31">
        <f t="shared" si="25"/>
        <v>9.8175763538221134E-2</v>
      </c>
      <c r="K122" s="17">
        <v>0</v>
      </c>
    </row>
    <row r="123" spans="1:11" x14ac:dyDescent="0.25">
      <c r="A123" s="18"/>
      <c r="B123" s="24" t="s">
        <v>199</v>
      </c>
      <c r="C123" s="25">
        <v>30815.25</v>
      </c>
      <c r="D123" s="15">
        <v>9</v>
      </c>
      <c r="E123" s="15">
        <v>0</v>
      </c>
      <c r="F123" s="15">
        <f t="shared" si="21"/>
        <v>1.5857288146881407E-3</v>
      </c>
      <c r="G123" s="15">
        <f t="shared" si="22"/>
        <v>1.2104909213180902E-3</v>
      </c>
      <c r="H123" s="15">
        <f t="shared" si="23"/>
        <v>0</v>
      </c>
      <c r="I123" s="15">
        <f t="shared" si="24"/>
        <v>2.7962197360062307E-3</v>
      </c>
      <c r="J123" s="31">
        <f t="shared" si="25"/>
        <v>0.3914707630408723</v>
      </c>
      <c r="K123" s="17">
        <v>1</v>
      </c>
    </row>
    <row r="124" spans="1:11" x14ac:dyDescent="0.25">
      <c r="A124" s="18"/>
      <c r="B124" s="24" t="s">
        <v>200</v>
      </c>
      <c r="C124" s="25">
        <v>11440</v>
      </c>
      <c r="D124" s="15">
        <v>4</v>
      </c>
      <c r="E124" s="15">
        <v>0</v>
      </c>
      <c r="F124" s="15">
        <f t="shared" si="21"/>
        <v>5.8869350857229229E-4</v>
      </c>
      <c r="G124" s="15">
        <f t="shared" si="22"/>
        <v>5.3799596503026229E-4</v>
      </c>
      <c r="H124" s="15">
        <f t="shared" si="23"/>
        <v>0</v>
      </c>
      <c r="I124" s="15">
        <f t="shared" si="24"/>
        <v>1.1266894736025545E-3</v>
      </c>
      <c r="J124" s="31">
        <f t="shared" si="25"/>
        <v>0.15773652630435764</v>
      </c>
      <c r="K124" s="17">
        <v>0</v>
      </c>
    </row>
    <row r="125" spans="1:11" x14ac:dyDescent="0.25">
      <c r="A125" s="18"/>
      <c r="B125" s="24" t="s">
        <v>201</v>
      </c>
      <c r="C125" s="25">
        <v>9728.9500000000007</v>
      </c>
      <c r="D125" s="15">
        <v>6</v>
      </c>
      <c r="E125" s="15">
        <v>0</v>
      </c>
      <c r="F125" s="15">
        <f t="shared" si="21"/>
        <v>5.006442054391961E-4</v>
      </c>
      <c r="G125" s="15">
        <f t="shared" si="22"/>
        <v>8.0699394754539348E-4</v>
      </c>
      <c r="H125" s="15">
        <f t="shared" si="23"/>
        <v>0</v>
      </c>
      <c r="I125" s="15">
        <f t="shared" si="24"/>
        <v>1.3076381529845897E-3</v>
      </c>
      <c r="J125" s="31">
        <f t="shared" si="25"/>
        <v>0.18306934141784256</v>
      </c>
      <c r="K125" s="17">
        <v>0</v>
      </c>
    </row>
    <row r="126" spans="1:11" x14ac:dyDescent="0.25">
      <c r="A126" s="18"/>
      <c r="B126" s="24" t="s">
        <v>202</v>
      </c>
      <c r="C126" s="25">
        <v>45830</v>
      </c>
      <c r="D126" s="15">
        <v>10</v>
      </c>
      <c r="E126" s="15">
        <v>0</v>
      </c>
      <c r="F126" s="15">
        <f t="shared" si="21"/>
        <v>2.35837617988358E-3</v>
      </c>
      <c r="G126" s="15">
        <f t="shared" si="22"/>
        <v>1.3449899125756557E-3</v>
      </c>
      <c r="H126" s="15">
        <f t="shared" si="23"/>
        <v>0</v>
      </c>
      <c r="I126" s="15">
        <f t="shared" si="24"/>
        <v>3.7033660924592356E-3</v>
      </c>
      <c r="J126" s="31">
        <f t="shared" si="25"/>
        <v>0.51847125294429297</v>
      </c>
      <c r="K126" s="17">
        <v>1</v>
      </c>
    </row>
    <row r="127" spans="1:11" x14ac:dyDescent="0.25">
      <c r="A127" s="18"/>
      <c r="B127" s="24" t="s">
        <v>203</v>
      </c>
      <c r="C127" s="25">
        <v>53697</v>
      </c>
      <c r="D127" s="15">
        <v>9</v>
      </c>
      <c r="E127" s="15">
        <v>0</v>
      </c>
      <c r="F127" s="15">
        <f t="shared" si="21"/>
        <v>2.7632058854725854E-3</v>
      </c>
      <c r="G127" s="15">
        <f t="shared" si="22"/>
        <v>1.2104909213180902E-3</v>
      </c>
      <c r="H127" s="15">
        <f t="shared" si="23"/>
        <v>0</v>
      </c>
      <c r="I127" s="15">
        <f t="shared" si="24"/>
        <v>3.9736968067906756E-3</v>
      </c>
      <c r="J127" s="31">
        <f t="shared" si="25"/>
        <v>0.55631755295069463</v>
      </c>
      <c r="K127" s="17">
        <v>1</v>
      </c>
    </row>
    <row r="128" spans="1:11" x14ac:dyDescent="0.25">
      <c r="A128" s="18"/>
      <c r="B128" s="24" t="s">
        <v>204</v>
      </c>
      <c r="C128" s="25">
        <v>11150.5</v>
      </c>
      <c r="D128" s="15">
        <v>4</v>
      </c>
      <c r="E128" s="15">
        <v>0</v>
      </c>
      <c r="F128" s="15">
        <f t="shared" si="21"/>
        <v>5.737960635782644E-4</v>
      </c>
      <c r="G128" s="15">
        <f t="shared" si="22"/>
        <v>5.3799596503026229E-4</v>
      </c>
      <c r="H128" s="15">
        <f t="shared" si="23"/>
        <v>0</v>
      </c>
      <c r="I128" s="15">
        <f t="shared" si="24"/>
        <v>1.1117920286085267E-3</v>
      </c>
      <c r="J128" s="31">
        <f t="shared" si="25"/>
        <v>0.15565088400519372</v>
      </c>
      <c r="K128" s="17">
        <v>0</v>
      </c>
    </row>
    <row r="129" spans="1:11" x14ac:dyDescent="0.25">
      <c r="A129" s="18"/>
      <c r="B129" s="24" t="s">
        <v>205</v>
      </c>
      <c r="C129" s="25">
        <v>11000</v>
      </c>
      <c r="D129" s="15">
        <v>2</v>
      </c>
      <c r="E129" s="15">
        <v>0</v>
      </c>
      <c r="F129" s="15">
        <f t="shared" si="21"/>
        <v>5.6605145055028104E-4</v>
      </c>
      <c r="G129" s="15">
        <f t="shared" si="22"/>
        <v>2.6899798251513114E-4</v>
      </c>
      <c r="H129" s="15">
        <f t="shared" si="23"/>
        <v>0</v>
      </c>
      <c r="I129" s="15">
        <f t="shared" si="24"/>
        <v>8.3504943306541212E-4</v>
      </c>
      <c r="J129" s="31">
        <f t="shared" si="25"/>
        <v>0.1169069206291577</v>
      </c>
      <c r="K129" s="17">
        <v>0</v>
      </c>
    </row>
    <row r="130" spans="1:11" x14ac:dyDescent="0.25">
      <c r="A130" s="18"/>
      <c r="B130" s="24" t="s">
        <v>206</v>
      </c>
      <c r="C130" s="25">
        <v>16720.8</v>
      </c>
      <c r="D130" s="15">
        <v>9</v>
      </c>
      <c r="E130" s="15">
        <v>0</v>
      </c>
      <c r="F130" s="15">
        <f t="shared" si="21"/>
        <v>8.6043937221464903E-4</v>
      </c>
      <c r="G130" s="15">
        <f t="shared" si="22"/>
        <v>1.2104909213180902E-3</v>
      </c>
      <c r="H130" s="15">
        <f t="shared" si="23"/>
        <v>0</v>
      </c>
      <c r="I130" s="15">
        <f t="shared" si="24"/>
        <v>2.0709302935327393E-3</v>
      </c>
      <c r="J130" s="31">
        <f t="shared" si="25"/>
        <v>0.28993024109458349</v>
      </c>
      <c r="K130" s="17">
        <v>1</v>
      </c>
    </row>
    <row r="131" spans="1:11" x14ac:dyDescent="0.25">
      <c r="A131" s="18"/>
      <c r="B131" s="24" t="s">
        <v>207</v>
      </c>
      <c r="C131" s="25">
        <v>3300</v>
      </c>
      <c r="D131" s="15">
        <v>1</v>
      </c>
      <c r="E131" s="15">
        <v>0</v>
      </c>
      <c r="F131" s="15">
        <f t="shared" si="21"/>
        <v>1.6981543516508433E-4</v>
      </c>
      <c r="G131" s="15">
        <f t="shared" si="22"/>
        <v>1.3449899125756557E-4</v>
      </c>
      <c r="H131" s="15">
        <f t="shared" si="23"/>
        <v>0</v>
      </c>
      <c r="I131" s="15">
        <f t="shared" si="24"/>
        <v>3.0431442642264988E-4</v>
      </c>
      <c r="J131" s="31">
        <f t="shared" si="25"/>
        <v>4.2604019699170985E-2</v>
      </c>
      <c r="K131" s="17">
        <v>0</v>
      </c>
    </row>
    <row r="132" spans="1:11" x14ac:dyDescent="0.25">
      <c r="A132" s="18"/>
      <c r="B132" s="24" t="s">
        <v>208</v>
      </c>
      <c r="C132" s="25">
        <v>15821</v>
      </c>
      <c r="D132" s="15">
        <v>8</v>
      </c>
      <c r="E132" s="15">
        <v>0</v>
      </c>
      <c r="F132" s="15">
        <f t="shared" si="21"/>
        <v>8.1413636355963609E-4</v>
      </c>
      <c r="G132" s="15">
        <f t="shared" si="22"/>
        <v>1.0759919300605246E-3</v>
      </c>
      <c r="H132" s="15">
        <f t="shared" si="23"/>
        <v>0</v>
      </c>
      <c r="I132" s="15">
        <f t="shared" si="24"/>
        <v>1.8901282936201608E-3</v>
      </c>
      <c r="J132" s="31">
        <f t="shared" si="25"/>
        <v>0.26461796110682251</v>
      </c>
      <c r="K132" s="17">
        <v>0</v>
      </c>
    </row>
    <row r="133" spans="1:11" x14ac:dyDescent="0.25">
      <c r="A133" s="18"/>
      <c r="B133" s="24" t="s">
        <v>209</v>
      </c>
      <c r="C133" s="25">
        <v>13858.67</v>
      </c>
      <c r="D133" s="15">
        <v>7</v>
      </c>
      <c r="E133" s="15">
        <v>0</v>
      </c>
      <c r="F133" s="15">
        <f t="shared" si="21"/>
        <v>7.1315638692706032E-4</v>
      </c>
      <c r="G133" s="15">
        <f t="shared" si="22"/>
        <v>9.4149293880295903E-4</v>
      </c>
      <c r="H133" s="15">
        <f t="shared" si="23"/>
        <v>0</v>
      </c>
      <c r="I133" s="15">
        <f t="shared" si="24"/>
        <v>1.6546493257300194E-3</v>
      </c>
      <c r="J133" s="31">
        <f t="shared" si="25"/>
        <v>0.23165090560220272</v>
      </c>
      <c r="K133" s="17">
        <v>0</v>
      </c>
    </row>
    <row r="134" spans="1:11" x14ac:dyDescent="0.25">
      <c r="A134" s="18"/>
      <c r="B134" s="24" t="s">
        <v>210</v>
      </c>
      <c r="C134" s="25">
        <v>3450</v>
      </c>
      <c r="D134" s="15">
        <v>2</v>
      </c>
      <c r="E134" s="15">
        <v>0</v>
      </c>
      <c r="F134" s="15">
        <f t="shared" si="21"/>
        <v>1.7753431858167907E-4</v>
      </c>
      <c r="G134" s="15">
        <f t="shared" si="22"/>
        <v>2.6899798251513114E-4</v>
      </c>
      <c r="H134" s="15">
        <f t="shared" si="23"/>
        <v>0</v>
      </c>
      <c r="I134" s="15">
        <f t="shared" si="24"/>
        <v>4.4653230109681022E-4</v>
      </c>
      <c r="J134" s="31">
        <f t="shared" si="25"/>
        <v>6.2514522153553437E-2</v>
      </c>
      <c r="K134" s="17">
        <v>0</v>
      </c>
    </row>
    <row r="135" spans="1:11" x14ac:dyDescent="0.25">
      <c r="A135" s="18"/>
      <c r="B135" s="24" t="s">
        <v>211</v>
      </c>
      <c r="C135" s="25">
        <v>29420</v>
      </c>
      <c r="D135" s="15">
        <v>6</v>
      </c>
      <c r="E135" s="15">
        <v>0</v>
      </c>
      <c r="F135" s="15">
        <f t="shared" si="21"/>
        <v>1.5139303341081154E-3</v>
      </c>
      <c r="G135" s="15">
        <f t="shared" si="22"/>
        <v>8.0699394754539348E-4</v>
      </c>
      <c r="H135" s="15">
        <f t="shared" si="23"/>
        <v>0</v>
      </c>
      <c r="I135" s="15">
        <f t="shared" si="24"/>
        <v>2.3209242816535089E-3</v>
      </c>
      <c r="J135" s="31">
        <f t="shared" si="25"/>
        <v>0.32492939943149124</v>
      </c>
      <c r="K135" s="17">
        <v>0</v>
      </c>
    </row>
    <row r="136" spans="1:11" x14ac:dyDescent="0.25">
      <c r="A136" s="18"/>
      <c r="B136" s="24" t="s">
        <v>212</v>
      </c>
      <c r="C136" s="25">
        <v>12447</v>
      </c>
      <c r="D136" s="15">
        <v>4</v>
      </c>
      <c r="E136" s="15">
        <v>0</v>
      </c>
      <c r="F136" s="15">
        <f t="shared" si="21"/>
        <v>6.4051294590903164E-4</v>
      </c>
      <c r="G136" s="15">
        <f t="shared" si="22"/>
        <v>5.3799596503026229E-4</v>
      </c>
      <c r="H136" s="15">
        <f t="shared" si="23"/>
        <v>0</v>
      </c>
      <c r="I136" s="15">
        <f t="shared" si="24"/>
        <v>1.178508910939294E-3</v>
      </c>
      <c r="J136" s="31">
        <f t="shared" si="25"/>
        <v>0.16499124753150116</v>
      </c>
      <c r="K136" s="17">
        <v>0</v>
      </c>
    </row>
    <row r="137" spans="1:11" x14ac:dyDescent="0.25">
      <c r="A137" s="18"/>
      <c r="B137" s="24" t="s">
        <v>213</v>
      </c>
      <c r="C137" s="25">
        <v>522</v>
      </c>
      <c r="D137" s="15">
        <v>1</v>
      </c>
      <c r="E137" s="15">
        <v>0</v>
      </c>
      <c r="F137" s="34">
        <f t="shared" si="21"/>
        <v>2.6861714289749702E-5</v>
      </c>
      <c r="G137" s="15">
        <f t="shared" si="22"/>
        <v>1.3449899125756557E-4</v>
      </c>
      <c r="H137" s="15">
        <f t="shared" si="23"/>
        <v>0</v>
      </c>
      <c r="I137" s="34">
        <f t="shared" si="24"/>
        <v>1.6136070554731527E-4</v>
      </c>
      <c r="J137" s="31">
        <f t="shared" si="25"/>
        <v>2.2590498776624137E-2</v>
      </c>
      <c r="K137" s="17">
        <v>0</v>
      </c>
    </row>
    <row r="138" spans="1:11" x14ac:dyDescent="0.25">
      <c r="A138" s="18"/>
      <c r="B138" s="24" t="s">
        <v>214</v>
      </c>
      <c r="C138" s="25">
        <v>3414.95</v>
      </c>
      <c r="D138" s="15">
        <v>1</v>
      </c>
      <c r="E138" s="15">
        <v>0</v>
      </c>
      <c r="F138" s="15">
        <f t="shared" si="21"/>
        <v>1.7573067282333475E-4</v>
      </c>
      <c r="G138" s="15">
        <f t="shared" si="22"/>
        <v>1.3449899125756557E-4</v>
      </c>
      <c r="H138" s="15">
        <f t="shared" si="23"/>
        <v>0</v>
      </c>
      <c r="I138" s="15">
        <f t="shared" si="24"/>
        <v>3.1022966408090032E-4</v>
      </c>
      <c r="J138" s="31">
        <f t="shared" si="25"/>
        <v>4.3432152971326042E-2</v>
      </c>
      <c r="K138" s="17">
        <v>0</v>
      </c>
    </row>
    <row r="139" spans="1:11" x14ac:dyDescent="0.25">
      <c r="A139" s="18"/>
      <c r="B139" s="24" t="s">
        <v>215</v>
      </c>
      <c r="C139" s="25">
        <v>2058</v>
      </c>
      <c r="D139" s="15">
        <v>1</v>
      </c>
      <c r="E139" s="15">
        <v>0</v>
      </c>
      <c r="F139" s="15">
        <f t="shared" si="21"/>
        <v>1.0590308047567986E-4</v>
      </c>
      <c r="G139" s="15">
        <f t="shared" si="22"/>
        <v>1.3449899125756557E-4</v>
      </c>
      <c r="H139" s="15">
        <f t="shared" si="23"/>
        <v>0</v>
      </c>
      <c r="I139" s="15">
        <f t="shared" si="24"/>
        <v>2.4040207173324545E-4</v>
      </c>
      <c r="J139" s="31">
        <f t="shared" si="25"/>
        <v>3.3656290042654365E-2</v>
      </c>
      <c r="K139" s="17">
        <v>0</v>
      </c>
    </row>
    <row r="140" spans="1:11" x14ac:dyDescent="0.25">
      <c r="A140" s="18"/>
      <c r="B140" s="24" t="s">
        <v>216</v>
      </c>
      <c r="C140" s="25">
        <v>5040</v>
      </c>
      <c r="D140" s="15">
        <v>1</v>
      </c>
      <c r="E140" s="15">
        <v>0</v>
      </c>
      <c r="F140" s="15">
        <f t="shared" si="21"/>
        <v>2.5935448279758332E-4</v>
      </c>
      <c r="G140" s="15">
        <f t="shared" si="22"/>
        <v>1.3449899125756557E-4</v>
      </c>
      <c r="H140" s="15">
        <f t="shared" si="23"/>
        <v>0</v>
      </c>
      <c r="I140" s="15">
        <f t="shared" si="24"/>
        <v>3.9385347405514887E-4</v>
      </c>
      <c r="J140" s="31">
        <f t="shared" si="25"/>
        <v>5.5139486367720841E-2</v>
      </c>
      <c r="K140" s="17">
        <v>0</v>
      </c>
    </row>
    <row r="141" spans="1:11" x14ac:dyDescent="0.25">
      <c r="A141" s="18"/>
      <c r="B141" s="24" t="s">
        <v>217</v>
      </c>
      <c r="C141" s="25">
        <v>18293</v>
      </c>
      <c r="D141" s="15">
        <v>8</v>
      </c>
      <c r="E141" s="15">
        <v>0</v>
      </c>
      <c r="F141" s="15">
        <f t="shared" si="21"/>
        <v>9.4134356226511736E-4</v>
      </c>
      <c r="G141" s="15">
        <f t="shared" si="22"/>
        <v>1.0759919300605246E-3</v>
      </c>
      <c r="H141" s="15">
        <f t="shared" si="23"/>
        <v>0</v>
      </c>
      <c r="I141" s="15">
        <f t="shared" si="24"/>
        <v>2.0173354923256419E-3</v>
      </c>
      <c r="J141" s="31">
        <f t="shared" si="25"/>
        <v>0.28242696892558988</v>
      </c>
      <c r="K141" s="17">
        <v>0</v>
      </c>
    </row>
    <row r="142" spans="1:11" x14ac:dyDescent="0.25">
      <c r="A142" s="18"/>
      <c r="B142" s="24" t="s">
        <v>218</v>
      </c>
      <c r="C142" s="25">
        <v>2250</v>
      </c>
      <c r="D142" s="15">
        <v>1</v>
      </c>
      <c r="E142" s="15">
        <v>0</v>
      </c>
      <c r="F142" s="15">
        <f t="shared" si="21"/>
        <v>1.1578325124892114E-4</v>
      </c>
      <c r="G142" s="15">
        <f t="shared" si="22"/>
        <v>1.3449899125756557E-4</v>
      </c>
      <c r="H142" s="15">
        <f t="shared" si="23"/>
        <v>0</v>
      </c>
      <c r="I142" s="15">
        <f t="shared" si="24"/>
        <v>2.5028224250648668E-4</v>
      </c>
      <c r="J142" s="31">
        <f t="shared" si="25"/>
        <v>3.5039513950908138E-2</v>
      </c>
      <c r="K142" s="17">
        <v>0</v>
      </c>
    </row>
    <row r="143" spans="1:11" x14ac:dyDescent="0.25">
      <c r="A143" s="18"/>
      <c r="B143" s="24" t="s">
        <v>219</v>
      </c>
      <c r="C143" s="25">
        <v>28639.599999999999</v>
      </c>
      <c r="D143" s="15">
        <v>2</v>
      </c>
      <c r="E143" s="15">
        <v>0</v>
      </c>
      <c r="F143" s="15">
        <f t="shared" si="21"/>
        <v>1.4737715566527118E-3</v>
      </c>
      <c r="G143" s="15">
        <f t="shared" si="22"/>
        <v>2.6899798251513114E-4</v>
      </c>
      <c r="H143" s="15">
        <f t="shared" si="23"/>
        <v>0</v>
      </c>
      <c r="I143" s="15">
        <f t="shared" si="24"/>
        <v>1.7427695391678429E-3</v>
      </c>
      <c r="J143" s="31">
        <f t="shared" si="25"/>
        <v>0.243987735483498</v>
      </c>
      <c r="K143" s="17">
        <v>0</v>
      </c>
    </row>
    <row r="144" spans="1:11" x14ac:dyDescent="0.25">
      <c r="A144" s="18"/>
      <c r="B144" s="24" t="s">
        <v>220</v>
      </c>
      <c r="C144" s="25">
        <v>3488.8</v>
      </c>
      <c r="D144" s="15">
        <v>2</v>
      </c>
      <c r="E144" s="15">
        <v>1</v>
      </c>
      <c r="F144" s="15">
        <f t="shared" si="21"/>
        <v>1.7953093642543823E-4</v>
      </c>
      <c r="G144" s="15">
        <f t="shared" si="22"/>
        <v>2.6899798251513114E-4</v>
      </c>
      <c r="H144" s="15">
        <f t="shared" si="23"/>
        <v>5.3191489361702126E-3</v>
      </c>
      <c r="I144" s="15">
        <f t="shared" si="24"/>
        <v>5.7676778551107822E-3</v>
      </c>
      <c r="J144" s="31">
        <f t="shared" si="25"/>
        <v>0.80747489971550956</v>
      </c>
      <c r="K144" s="17">
        <v>1</v>
      </c>
    </row>
    <row r="145" spans="1:13" x14ac:dyDescent="0.25">
      <c r="A145" s="18"/>
      <c r="B145" s="24" t="s">
        <v>221</v>
      </c>
      <c r="C145" s="25">
        <v>4000</v>
      </c>
      <c r="D145" s="15">
        <v>1</v>
      </c>
      <c r="E145" s="15">
        <v>0</v>
      </c>
      <c r="F145" s="15">
        <f t="shared" si="21"/>
        <v>2.0583689110919312E-4</v>
      </c>
      <c r="G145" s="15">
        <f t="shared" si="22"/>
        <v>1.3449899125756557E-4</v>
      </c>
      <c r="H145" s="15">
        <f t="shared" si="23"/>
        <v>0</v>
      </c>
      <c r="I145" s="15">
        <f t="shared" si="24"/>
        <v>3.4033588236675869E-4</v>
      </c>
      <c r="J145" s="31">
        <f t="shared" si="25"/>
        <v>4.7647023531346214E-2</v>
      </c>
      <c r="K145" s="17">
        <v>0</v>
      </c>
    </row>
    <row r="146" spans="1:13" x14ac:dyDescent="0.25">
      <c r="A146" s="18"/>
      <c r="B146" s="24" t="s">
        <v>222</v>
      </c>
      <c r="C146" s="25">
        <v>2660</v>
      </c>
      <c r="D146" s="15">
        <v>1</v>
      </c>
      <c r="E146" s="15">
        <v>0</v>
      </c>
      <c r="F146" s="15">
        <f t="shared" si="21"/>
        <v>1.3688153258761341E-4</v>
      </c>
      <c r="G146" s="15">
        <f t="shared" si="22"/>
        <v>1.3449899125756557E-4</v>
      </c>
      <c r="H146" s="15">
        <f t="shared" si="23"/>
        <v>0</v>
      </c>
      <c r="I146" s="15">
        <f t="shared" si="24"/>
        <v>2.7138052384517898E-4</v>
      </c>
      <c r="J146" s="31">
        <f t="shared" si="25"/>
        <v>3.7993273338325056E-2</v>
      </c>
      <c r="K146" s="17">
        <v>0</v>
      </c>
    </row>
    <row r="147" spans="1:13" ht="15.75" thickBot="1" x14ac:dyDescent="0.3">
      <c r="A147" s="36"/>
      <c r="B147" s="37" t="s">
        <v>223</v>
      </c>
      <c r="C147" s="38">
        <v>0</v>
      </c>
      <c r="D147" s="39">
        <v>0</v>
      </c>
      <c r="E147" s="39">
        <v>1</v>
      </c>
      <c r="F147" s="39">
        <f t="shared" si="21"/>
        <v>0</v>
      </c>
      <c r="G147" s="39">
        <f t="shared" si="22"/>
        <v>0</v>
      </c>
      <c r="H147" s="39">
        <f t="shared" si="23"/>
        <v>5.3191489361702126E-3</v>
      </c>
      <c r="I147" s="48">
        <f t="shared" si="24"/>
        <v>5.3191489361702126E-3</v>
      </c>
      <c r="J147" s="106">
        <f t="shared" si="25"/>
        <v>0.74468085106382975</v>
      </c>
      <c r="K147" s="58">
        <v>1</v>
      </c>
    </row>
    <row r="148" spans="1:13" ht="15.75" thickBot="1" x14ac:dyDescent="0.3">
      <c r="A148" s="41"/>
      <c r="B148" s="20" t="s">
        <v>42</v>
      </c>
      <c r="C148" s="28">
        <f>SUM(C109:C147)</f>
        <v>575798.37</v>
      </c>
      <c r="D148" s="20">
        <f>SUM(D109:D147)</f>
        <v>195</v>
      </c>
      <c r="E148" s="116">
        <f>SUM(E109:E147)</f>
        <v>4</v>
      </c>
      <c r="F148" s="117"/>
      <c r="G148" s="102"/>
      <c r="H148" s="102"/>
      <c r="I148" s="20"/>
      <c r="J148" s="21">
        <f>SUM(J109:J147)</f>
        <v>10.798764989115792</v>
      </c>
      <c r="K148" s="29">
        <f>SUM(K109:K147)</f>
        <v>11</v>
      </c>
      <c r="M148" s="1">
        <v>7</v>
      </c>
    </row>
    <row r="149" spans="1:13" ht="15.75" thickBot="1" x14ac:dyDescent="0.3">
      <c r="A149" s="9" t="s">
        <v>378</v>
      </c>
      <c r="B149" s="22" t="s">
        <v>379</v>
      </c>
      <c r="C149" s="23">
        <v>52823</v>
      </c>
      <c r="D149" s="10">
        <v>13</v>
      </c>
      <c r="E149" s="10">
        <v>0</v>
      </c>
      <c r="F149" s="10">
        <f t="shared" ref="F149:F176" si="26">0.35*C149/$C$532</f>
        <v>2.7182305247652272E-3</v>
      </c>
      <c r="G149" s="10">
        <f t="shared" ref="G149:G176" si="27">0.4*D149/$D$532</f>
        <v>1.7484868863483524E-3</v>
      </c>
      <c r="H149" s="10">
        <f t="shared" ref="H149:H176" si="28">0.25*E149/$E$532</f>
        <v>0</v>
      </c>
      <c r="I149" s="10">
        <f t="shared" ref="I149:I176" si="29">F149+G149+H149</f>
        <v>4.4667174111135792E-3</v>
      </c>
      <c r="J149" s="11">
        <f>I149*140</f>
        <v>0.62534043755590107</v>
      </c>
      <c r="K149" s="12">
        <v>1</v>
      </c>
    </row>
    <row r="150" spans="1:13" ht="15.75" thickBot="1" x14ac:dyDescent="0.3">
      <c r="A150" s="13"/>
      <c r="B150" s="24" t="s">
        <v>380</v>
      </c>
      <c r="C150" s="25">
        <v>1600</v>
      </c>
      <c r="D150" s="15">
        <v>4</v>
      </c>
      <c r="E150" s="10">
        <v>0</v>
      </c>
      <c r="F150" s="26">
        <f t="shared" si="26"/>
        <v>8.2334756443677257E-5</v>
      </c>
      <c r="G150" s="10">
        <f t="shared" si="27"/>
        <v>5.3799596503026229E-4</v>
      </c>
      <c r="H150" s="10">
        <f t="shared" si="28"/>
        <v>0</v>
      </c>
      <c r="I150" s="26">
        <f t="shared" si="29"/>
        <v>6.203307214739395E-4</v>
      </c>
      <c r="J150" s="11">
        <f t="shared" ref="J150:J176" si="30">I150*140</f>
        <v>8.6846301006351531E-2</v>
      </c>
      <c r="K150" s="17">
        <v>0</v>
      </c>
    </row>
    <row r="151" spans="1:13" ht="15.75" thickBot="1" x14ac:dyDescent="0.3">
      <c r="A151" s="18"/>
      <c r="B151" s="24" t="s">
        <v>381</v>
      </c>
      <c r="C151" s="25">
        <v>1924.5</v>
      </c>
      <c r="D151" s="15">
        <v>2</v>
      </c>
      <c r="E151" s="10">
        <v>0</v>
      </c>
      <c r="F151" s="26">
        <f t="shared" si="26"/>
        <v>9.9033274234910535E-5</v>
      </c>
      <c r="G151" s="10">
        <f t="shared" si="27"/>
        <v>2.6899798251513114E-4</v>
      </c>
      <c r="H151" s="10">
        <f t="shared" si="28"/>
        <v>0</v>
      </c>
      <c r="I151" s="26">
        <f t="shared" si="29"/>
        <v>3.6803125675004169E-4</v>
      </c>
      <c r="J151" s="11">
        <f t="shared" si="30"/>
        <v>5.1524375945005835E-2</v>
      </c>
      <c r="K151" s="17">
        <v>0</v>
      </c>
    </row>
    <row r="152" spans="1:13" ht="15.75" thickBot="1" x14ac:dyDescent="0.3">
      <c r="A152" s="18"/>
      <c r="B152" s="24" t="s">
        <v>378</v>
      </c>
      <c r="C152" s="25">
        <v>2116</v>
      </c>
      <c r="D152" s="15">
        <v>1</v>
      </c>
      <c r="E152" s="10">
        <v>0</v>
      </c>
      <c r="F152" s="10">
        <f t="shared" si="26"/>
        <v>1.0888771539676315E-4</v>
      </c>
      <c r="G152" s="10">
        <f t="shared" si="27"/>
        <v>1.3449899125756557E-4</v>
      </c>
      <c r="H152" s="10">
        <f t="shared" si="28"/>
        <v>0</v>
      </c>
      <c r="I152" s="10">
        <f t="shared" si="29"/>
        <v>2.4338670665432873E-4</v>
      </c>
      <c r="J152" s="11">
        <f t="shared" si="30"/>
        <v>3.4074138931606018E-2</v>
      </c>
      <c r="K152" s="17">
        <v>0</v>
      </c>
    </row>
    <row r="153" spans="1:13" ht="15.75" thickBot="1" x14ac:dyDescent="0.3">
      <c r="A153" s="18"/>
      <c r="B153" s="24" t="s">
        <v>382</v>
      </c>
      <c r="C153" s="25">
        <v>9460</v>
      </c>
      <c r="D153" s="15">
        <v>5</v>
      </c>
      <c r="E153" s="10">
        <v>0</v>
      </c>
      <c r="F153" s="10">
        <f t="shared" si="26"/>
        <v>4.8680424747324174E-4</v>
      </c>
      <c r="G153" s="10">
        <f t="shared" si="27"/>
        <v>6.7249495628782783E-4</v>
      </c>
      <c r="H153" s="10">
        <f t="shared" si="28"/>
        <v>0</v>
      </c>
      <c r="I153" s="10">
        <f t="shared" si="29"/>
        <v>1.1592992037610696E-3</v>
      </c>
      <c r="J153" s="11">
        <f t="shared" si="30"/>
        <v>0.16230188852654975</v>
      </c>
      <c r="K153" s="17">
        <v>0</v>
      </c>
    </row>
    <row r="154" spans="1:13" ht="15.75" thickBot="1" x14ac:dyDescent="0.3">
      <c r="A154" s="18"/>
      <c r="B154" s="24" t="s">
        <v>383</v>
      </c>
      <c r="C154" s="25">
        <v>6115.6</v>
      </c>
      <c r="D154" s="15">
        <v>7</v>
      </c>
      <c r="E154" s="10">
        <v>0</v>
      </c>
      <c r="F154" s="10">
        <f t="shared" si="26"/>
        <v>3.1470402281684538E-4</v>
      </c>
      <c r="G154" s="10">
        <f t="shared" si="27"/>
        <v>9.4149293880295903E-4</v>
      </c>
      <c r="H154" s="10">
        <f t="shared" si="28"/>
        <v>0</v>
      </c>
      <c r="I154" s="10">
        <f t="shared" si="29"/>
        <v>1.2561969616198044E-3</v>
      </c>
      <c r="J154" s="11">
        <f t="shared" si="30"/>
        <v>0.1758675746267726</v>
      </c>
      <c r="K154" s="17">
        <v>1</v>
      </c>
    </row>
    <row r="155" spans="1:13" ht="15.75" thickBot="1" x14ac:dyDescent="0.3">
      <c r="A155" s="18"/>
      <c r="B155" s="24" t="s">
        <v>384</v>
      </c>
      <c r="C155" s="25">
        <v>15550</v>
      </c>
      <c r="D155" s="15">
        <v>6</v>
      </c>
      <c r="E155" s="10">
        <v>0</v>
      </c>
      <c r="F155" s="10">
        <f t="shared" si="26"/>
        <v>8.0019091418698826E-4</v>
      </c>
      <c r="G155" s="10">
        <f t="shared" si="27"/>
        <v>8.0699394754539348E-4</v>
      </c>
      <c r="H155" s="10">
        <f t="shared" si="28"/>
        <v>0</v>
      </c>
      <c r="I155" s="10">
        <f t="shared" si="29"/>
        <v>1.6071848617323818E-3</v>
      </c>
      <c r="J155" s="11">
        <f t="shared" si="30"/>
        <v>0.22500588064253346</v>
      </c>
      <c r="K155" s="17">
        <v>1</v>
      </c>
    </row>
    <row r="156" spans="1:13" ht="15.75" thickBot="1" x14ac:dyDescent="0.3">
      <c r="A156" s="18"/>
      <c r="B156" s="24" t="s">
        <v>385</v>
      </c>
      <c r="C156" s="25">
        <v>2500</v>
      </c>
      <c r="D156" s="15">
        <v>1</v>
      </c>
      <c r="E156" s="10">
        <v>0</v>
      </c>
      <c r="F156" s="10">
        <f t="shared" si="26"/>
        <v>1.286480569432457E-4</v>
      </c>
      <c r="G156" s="10">
        <f t="shared" si="27"/>
        <v>1.3449899125756557E-4</v>
      </c>
      <c r="H156" s="10">
        <f t="shared" si="28"/>
        <v>0</v>
      </c>
      <c r="I156" s="10">
        <f t="shared" si="29"/>
        <v>2.6314704820081127E-4</v>
      </c>
      <c r="J156" s="11">
        <f t="shared" si="30"/>
        <v>3.684058674811358E-2</v>
      </c>
      <c r="K156" s="17">
        <v>0</v>
      </c>
    </row>
    <row r="157" spans="1:13" ht="15.75" thickBot="1" x14ac:dyDescent="0.3">
      <c r="A157" s="18"/>
      <c r="B157" s="24" t="s">
        <v>386</v>
      </c>
      <c r="C157" s="25">
        <v>820.4</v>
      </c>
      <c r="D157" s="15">
        <v>1</v>
      </c>
      <c r="E157" s="10">
        <v>0</v>
      </c>
      <c r="F157" s="26">
        <f t="shared" si="26"/>
        <v>4.2217146366495508E-5</v>
      </c>
      <c r="G157" s="10">
        <f t="shared" si="27"/>
        <v>1.3449899125756557E-4</v>
      </c>
      <c r="H157" s="10">
        <f t="shared" si="28"/>
        <v>0</v>
      </c>
      <c r="I157" s="10">
        <f t="shared" si="29"/>
        <v>1.7671613762406107E-4</v>
      </c>
      <c r="J157" s="11">
        <f t="shared" si="30"/>
        <v>2.4740259267368548E-2</v>
      </c>
      <c r="K157" s="17">
        <v>0</v>
      </c>
    </row>
    <row r="158" spans="1:13" ht="15.75" thickBot="1" x14ac:dyDescent="0.3">
      <c r="A158" s="18"/>
      <c r="B158" s="24" t="s">
        <v>387</v>
      </c>
      <c r="C158" s="25">
        <v>813.4</v>
      </c>
      <c r="D158" s="15">
        <v>1</v>
      </c>
      <c r="E158" s="10">
        <v>0</v>
      </c>
      <c r="F158" s="26">
        <f t="shared" si="26"/>
        <v>4.1856931807054422E-5</v>
      </c>
      <c r="G158" s="10">
        <f t="shared" si="27"/>
        <v>1.3449899125756557E-4</v>
      </c>
      <c r="H158" s="10">
        <f t="shared" si="28"/>
        <v>0</v>
      </c>
      <c r="I158" s="10">
        <f t="shared" si="29"/>
        <v>1.7635592306461999E-4</v>
      </c>
      <c r="J158" s="11">
        <f t="shared" si="30"/>
        <v>2.4689829229046799E-2</v>
      </c>
      <c r="K158" s="17">
        <v>0</v>
      </c>
    </row>
    <row r="159" spans="1:13" ht="15.75" thickBot="1" x14ac:dyDescent="0.3">
      <c r="A159" s="18"/>
      <c r="B159" s="24" t="s">
        <v>388</v>
      </c>
      <c r="C159" s="25">
        <v>1900</v>
      </c>
      <c r="D159" s="15">
        <v>4</v>
      </c>
      <c r="E159" s="10">
        <v>0</v>
      </c>
      <c r="F159" s="26">
        <f t="shared" si="26"/>
        <v>9.7772523276866741E-5</v>
      </c>
      <c r="G159" s="10">
        <f t="shared" si="27"/>
        <v>5.3799596503026229E-4</v>
      </c>
      <c r="H159" s="10">
        <f t="shared" si="28"/>
        <v>0</v>
      </c>
      <c r="I159" s="26">
        <f t="shared" si="29"/>
        <v>6.3576848830712899E-4</v>
      </c>
      <c r="J159" s="11">
        <f t="shared" si="30"/>
        <v>8.9007588362998061E-2</v>
      </c>
      <c r="K159" s="17">
        <v>0</v>
      </c>
    </row>
    <row r="160" spans="1:13" ht="15.75" thickBot="1" x14ac:dyDescent="0.3">
      <c r="A160" s="18"/>
      <c r="B160" s="24" t="s">
        <v>389</v>
      </c>
      <c r="C160" s="25">
        <v>2950</v>
      </c>
      <c r="D160" s="15">
        <v>3</v>
      </c>
      <c r="E160" s="10">
        <v>0</v>
      </c>
      <c r="F160" s="10">
        <f t="shared" si="26"/>
        <v>1.5180470719302992E-4</v>
      </c>
      <c r="G160" s="10">
        <f t="shared" si="27"/>
        <v>4.0349697377269674E-4</v>
      </c>
      <c r="H160" s="10">
        <f t="shared" si="28"/>
        <v>0</v>
      </c>
      <c r="I160" s="10">
        <f t="shared" si="29"/>
        <v>5.5530168096572664E-4</v>
      </c>
      <c r="J160" s="11">
        <f t="shared" si="30"/>
        <v>7.7742235335201734E-2</v>
      </c>
      <c r="K160" s="17">
        <v>0</v>
      </c>
    </row>
    <row r="161" spans="1:11" ht="15.75" thickBot="1" x14ac:dyDescent="0.3">
      <c r="A161" s="18"/>
      <c r="B161" s="24" t="s">
        <v>390</v>
      </c>
      <c r="C161" s="25">
        <v>5000</v>
      </c>
      <c r="D161" s="15">
        <v>1</v>
      </c>
      <c r="E161" s="10">
        <v>0</v>
      </c>
      <c r="F161" s="10">
        <f t="shared" si="26"/>
        <v>2.5729611388649139E-4</v>
      </c>
      <c r="G161" s="10">
        <f t="shared" si="27"/>
        <v>1.3449899125756557E-4</v>
      </c>
      <c r="H161" s="10">
        <f t="shared" si="28"/>
        <v>0</v>
      </c>
      <c r="I161" s="10">
        <f t="shared" si="29"/>
        <v>3.9179510514405699E-4</v>
      </c>
      <c r="J161" s="11">
        <f t="shared" si="30"/>
        <v>5.4851314720167979E-2</v>
      </c>
      <c r="K161" s="17">
        <v>0</v>
      </c>
    </row>
    <row r="162" spans="1:11" ht="15.75" thickBot="1" x14ac:dyDescent="0.3">
      <c r="A162" s="18"/>
      <c r="B162" s="24" t="s">
        <v>391</v>
      </c>
      <c r="C162" s="25">
        <v>12430</v>
      </c>
      <c r="D162" s="15">
        <v>2</v>
      </c>
      <c r="E162" s="10">
        <v>0</v>
      </c>
      <c r="F162" s="10">
        <f t="shared" si="26"/>
        <v>6.3963813912181768E-4</v>
      </c>
      <c r="G162" s="10">
        <f t="shared" si="27"/>
        <v>2.6899798251513114E-4</v>
      </c>
      <c r="H162" s="10">
        <f t="shared" si="28"/>
        <v>0</v>
      </c>
      <c r="I162" s="10">
        <f t="shared" si="29"/>
        <v>9.0863612163694877E-4</v>
      </c>
      <c r="J162" s="11">
        <f t="shared" si="30"/>
        <v>0.12720905702917282</v>
      </c>
      <c r="K162" s="17">
        <v>0</v>
      </c>
    </row>
    <row r="163" spans="1:11" ht="15.75" thickBot="1" x14ac:dyDescent="0.3">
      <c r="A163" s="18"/>
      <c r="B163" s="24" t="s">
        <v>392</v>
      </c>
      <c r="C163" s="25">
        <v>2000</v>
      </c>
      <c r="D163" s="15">
        <v>1</v>
      </c>
      <c r="E163" s="10">
        <v>0</v>
      </c>
      <c r="F163" s="10">
        <f t="shared" si="26"/>
        <v>1.0291844555459656E-4</v>
      </c>
      <c r="G163" s="10">
        <f t="shared" si="27"/>
        <v>1.3449899125756557E-4</v>
      </c>
      <c r="H163" s="10">
        <f t="shared" si="28"/>
        <v>0</v>
      </c>
      <c r="I163" s="10">
        <f t="shared" si="29"/>
        <v>2.3741743681216215E-4</v>
      </c>
      <c r="J163" s="11">
        <f t="shared" si="30"/>
        <v>3.3238441153702697E-2</v>
      </c>
      <c r="K163" s="17">
        <v>0</v>
      </c>
    </row>
    <row r="164" spans="1:11" ht="15.75" thickBot="1" x14ac:dyDescent="0.3">
      <c r="A164" s="18"/>
      <c r="B164" s="24" t="s">
        <v>393</v>
      </c>
      <c r="C164" s="25">
        <v>4850</v>
      </c>
      <c r="D164" s="15">
        <v>2</v>
      </c>
      <c r="E164" s="10">
        <v>0</v>
      </c>
      <c r="F164" s="10">
        <f t="shared" si="26"/>
        <v>2.4957723046989665E-4</v>
      </c>
      <c r="G164" s="10">
        <f t="shared" si="27"/>
        <v>2.6899798251513114E-4</v>
      </c>
      <c r="H164" s="10">
        <f t="shared" si="28"/>
        <v>0</v>
      </c>
      <c r="I164" s="10">
        <f t="shared" si="29"/>
        <v>5.185752129850278E-4</v>
      </c>
      <c r="J164" s="11">
        <f t="shared" si="30"/>
        <v>7.2600529817903894E-2</v>
      </c>
      <c r="K164" s="17">
        <v>0</v>
      </c>
    </row>
    <row r="165" spans="1:11" ht="15.75" thickBot="1" x14ac:dyDescent="0.3">
      <c r="A165" s="18"/>
      <c r="B165" s="24" t="s">
        <v>394</v>
      </c>
      <c r="C165" s="25">
        <v>2000</v>
      </c>
      <c r="D165" s="15">
        <v>1</v>
      </c>
      <c r="E165" s="10">
        <v>0</v>
      </c>
      <c r="F165" s="10">
        <f t="shared" si="26"/>
        <v>1.0291844555459656E-4</v>
      </c>
      <c r="G165" s="10">
        <f t="shared" si="27"/>
        <v>1.3449899125756557E-4</v>
      </c>
      <c r="H165" s="10">
        <f t="shared" si="28"/>
        <v>0</v>
      </c>
      <c r="I165" s="10">
        <f t="shared" si="29"/>
        <v>2.3741743681216215E-4</v>
      </c>
      <c r="J165" s="11">
        <f t="shared" si="30"/>
        <v>3.3238441153702697E-2</v>
      </c>
      <c r="K165" s="17">
        <v>0</v>
      </c>
    </row>
    <row r="166" spans="1:11" ht="15.75" thickBot="1" x14ac:dyDescent="0.3">
      <c r="A166" s="18"/>
      <c r="B166" s="24" t="s">
        <v>395</v>
      </c>
      <c r="C166" s="25">
        <v>2000</v>
      </c>
      <c r="D166" s="15">
        <v>2</v>
      </c>
      <c r="E166" s="10">
        <v>0</v>
      </c>
      <c r="F166" s="10">
        <f t="shared" si="26"/>
        <v>1.0291844555459656E-4</v>
      </c>
      <c r="G166" s="10">
        <f t="shared" si="27"/>
        <v>2.6899798251513114E-4</v>
      </c>
      <c r="H166" s="10">
        <f t="shared" si="28"/>
        <v>0</v>
      </c>
      <c r="I166" s="10">
        <f t="shared" si="29"/>
        <v>3.7191642806972769E-4</v>
      </c>
      <c r="J166" s="11">
        <f t="shared" si="30"/>
        <v>5.2068299929761877E-2</v>
      </c>
      <c r="K166" s="17">
        <v>0</v>
      </c>
    </row>
    <row r="167" spans="1:11" ht="15.75" thickBot="1" x14ac:dyDescent="0.3">
      <c r="A167" s="18"/>
      <c r="B167" s="24" t="s">
        <v>396</v>
      </c>
      <c r="C167" s="25">
        <v>1300</v>
      </c>
      <c r="D167" s="15">
        <v>2</v>
      </c>
      <c r="E167" s="10">
        <v>0</v>
      </c>
      <c r="F167" s="49">
        <f t="shared" si="26"/>
        <v>6.6896989610487758E-5</v>
      </c>
      <c r="G167" s="10">
        <f t="shared" si="27"/>
        <v>2.6899798251513114E-4</v>
      </c>
      <c r="H167" s="10">
        <f t="shared" si="28"/>
        <v>0</v>
      </c>
      <c r="I167" s="49">
        <f t="shared" si="29"/>
        <v>3.3589497212561893E-4</v>
      </c>
      <c r="J167" s="11">
        <f t="shared" si="30"/>
        <v>4.7025296097586648E-2</v>
      </c>
      <c r="K167" s="17">
        <v>0</v>
      </c>
    </row>
    <row r="168" spans="1:11" ht="15.75" thickBot="1" x14ac:dyDescent="0.3">
      <c r="A168" s="18"/>
      <c r="B168" s="24" t="s">
        <v>397</v>
      </c>
      <c r="C168" s="25">
        <v>4591</v>
      </c>
      <c r="D168" s="15">
        <v>4</v>
      </c>
      <c r="E168" s="10">
        <v>0</v>
      </c>
      <c r="F168" s="10">
        <f t="shared" si="26"/>
        <v>2.362492917705764E-4</v>
      </c>
      <c r="G168" s="10">
        <f t="shared" si="27"/>
        <v>5.3799596503026229E-4</v>
      </c>
      <c r="H168" s="10">
        <f t="shared" si="28"/>
        <v>0</v>
      </c>
      <c r="I168" s="10">
        <f t="shared" si="29"/>
        <v>7.7424525680083863E-4</v>
      </c>
      <c r="J168" s="11">
        <f t="shared" si="30"/>
        <v>0.10839433595211741</v>
      </c>
      <c r="K168" s="17">
        <v>0</v>
      </c>
    </row>
    <row r="169" spans="1:11" ht="15.75" thickBot="1" x14ac:dyDescent="0.3">
      <c r="A169" s="18"/>
      <c r="B169" s="24" t="s">
        <v>398</v>
      </c>
      <c r="C169" s="25">
        <v>1570</v>
      </c>
      <c r="D169" s="15">
        <v>4</v>
      </c>
      <c r="E169" s="10">
        <v>0</v>
      </c>
      <c r="F169" s="49">
        <f t="shared" si="26"/>
        <v>8.0790979760358297E-5</v>
      </c>
      <c r="G169" s="10">
        <f t="shared" si="27"/>
        <v>5.3799596503026229E-4</v>
      </c>
      <c r="H169" s="10">
        <f t="shared" si="28"/>
        <v>0</v>
      </c>
      <c r="I169" s="49">
        <f t="shared" si="29"/>
        <v>6.187869447906206E-4</v>
      </c>
      <c r="J169" s="11">
        <f t="shared" si="30"/>
        <v>8.6630172270686881E-2</v>
      </c>
      <c r="K169" s="17">
        <v>0</v>
      </c>
    </row>
    <row r="170" spans="1:11" ht="15.75" thickBot="1" x14ac:dyDescent="0.3">
      <c r="A170" s="18"/>
      <c r="B170" s="24" t="s">
        <v>399</v>
      </c>
      <c r="C170" s="25">
        <v>5740</v>
      </c>
      <c r="D170" s="15">
        <v>2</v>
      </c>
      <c r="E170" s="10">
        <v>0</v>
      </c>
      <c r="F170" s="10">
        <f t="shared" si="26"/>
        <v>2.9537593874169208E-4</v>
      </c>
      <c r="G170" s="10">
        <f t="shared" si="27"/>
        <v>2.6899798251513114E-4</v>
      </c>
      <c r="H170" s="10">
        <f t="shared" si="28"/>
        <v>0</v>
      </c>
      <c r="I170" s="10">
        <f t="shared" si="29"/>
        <v>5.6437392125682317E-4</v>
      </c>
      <c r="J170" s="11">
        <f t="shared" si="30"/>
        <v>7.9012348975955243E-2</v>
      </c>
      <c r="K170" s="17">
        <v>0</v>
      </c>
    </row>
    <row r="171" spans="1:11" ht="15.75" thickBot="1" x14ac:dyDescent="0.3">
      <c r="A171" s="18"/>
      <c r="B171" s="24" t="s">
        <v>400</v>
      </c>
      <c r="C171" s="25">
        <v>3625</v>
      </c>
      <c r="D171" s="15">
        <v>2</v>
      </c>
      <c r="E171" s="10">
        <v>0</v>
      </c>
      <c r="F171" s="10">
        <f t="shared" si="26"/>
        <v>1.8653968256770627E-4</v>
      </c>
      <c r="G171" s="10">
        <f t="shared" si="27"/>
        <v>2.6899798251513114E-4</v>
      </c>
      <c r="H171" s="10">
        <f t="shared" si="28"/>
        <v>0</v>
      </c>
      <c r="I171" s="10">
        <f t="shared" si="29"/>
        <v>4.5553766508283744E-4</v>
      </c>
      <c r="J171" s="11">
        <f t="shared" si="30"/>
        <v>6.3775273111597239E-2</v>
      </c>
      <c r="K171" s="17">
        <v>0</v>
      </c>
    </row>
    <row r="172" spans="1:11" ht="15.75" thickBot="1" x14ac:dyDescent="0.3">
      <c r="A172" s="18"/>
      <c r="B172" s="24" t="s">
        <v>401</v>
      </c>
      <c r="C172" s="25">
        <v>300</v>
      </c>
      <c r="D172" s="15">
        <v>1</v>
      </c>
      <c r="E172" s="10">
        <v>0</v>
      </c>
      <c r="F172" s="26">
        <f t="shared" si="26"/>
        <v>1.5437766833189485E-5</v>
      </c>
      <c r="G172" s="10">
        <f t="shared" si="27"/>
        <v>1.3449899125756557E-4</v>
      </c>
      <c r="H172" s="10">
        <f t="shared" si="28"/>
        <v>0</v>
      </c>
      <c r="I172" s="26">
        <f t="shared" si="29"/>
        <v>1.4993675809075506E-4</v>
      </c>
      <c r="J172" s="11">
        <f t="shared" si="30"/>
        <v>2.0991146132705706E-2</v>
      </c>
      <c r="K172" s="17">
        <v>0</v>
      </c>
    </row>
    <row r="173" spans="1:11" ht="15.75" thickBot="1" x14ac:dyDescent="0.3">
      <c r="A173" s="18"/>
      <c r="B173" s="24" t="s">
        <v>402</v>
      </c>
      <c r="C173" s="25">
        <v>5683</v>
      </c>
      <c r="D173" s="15">
        <v>2</v>
      </c>
      <c r="E173" s="10">
        <v>0</v>
      </c>
      <c r="F173" s="10">
        <f t="shared" si="26"/>
        <v>2.9244276304338614E-4</v>
      </c>
      <c r="G173" s="10">
        <f t="shared" si="27"/>
        <v>2.6899798251513114E-4</v>
      </c>
      <c r="H173" s="10">
        <f t="shared" si="28"/>
        <v>0</v>
      </c>
      <c r="I173" s="10">
        <f t="shared" si="29"/>
        <v>5.6144074555851734E-4</v>
      </c>
      <c r="J173" s="11">
        <f t="shared" si="30"/>
        <v>7.860170437819243E-2</v>
      </c>
      <c r="K173" s="17">
        <v>0</v>
      </c>
    </row>
    <row r="174" spans="1:11" ht="15.75" thickBot="1" x14ac:dyDescent="0.3">
      <c r="A174" s="18"/>
      <c r="B174" s="24" t="s">
        <v>403</v>
      </c>
      <c r="C174" s="25">
        <v>5308.9</v>
      </c>
      <c r="D174" s="15">
        <v>3</v>
      </c>
      <c r="E174" s="10">
        <v>0</v>
      </c>
      <c r="F174" s="10">
        <f t="shared" si="26"/>
        <v>2.7319186780239884E-4</v>
      </c>
      <c r="G174" s="10">
        <f t="shared" si="27"/>
        <v>4.0349697377269674E-4</v>
      </c>
      <c r="H174" s="10">
        <f t="shared" si="28"/>
        <v>0</v>
      </c>
      <c r="I174" s="10">
        <f t="shared" si="29"/>
        <v>6.7668884157509558E-4</v>
      </c>
      <c r="J174" s="11">
        <f t="shared" si="30"/>
        <v>9.4736437820513386E-2</v>
      </c>
      <c r="K174" s="17">
        <v>0</v>
      </c>
    </row>
    <row r="175" spans="1:11" ht="15.75" thickBot="1" x14ac:dyDescent="0.3">
      <c r="A175" s="45"/>
      <c r="B175" s="46" t="s">
        <v>404</v>
      </c>
      <c r="C175" s="47">
        <v>600</v>
      </c>
      <c r="D175" s="48">
        <v>1</v>
      </c>
      <c r="E175" s="10">
        <v>0</v>
      </c>
      <c r="F175" s="26">
        <f t="shared" si="26"/>
        <v>3.087553366637897E-5</v>
      </c>
      <c r="G175" s="10">
        <f t="shared" si="27"/>
        <v>1.3449899125756557E-4</v>
      </c>
      <c r="H175" s="10">
        <f t="shared" si="28"/>
        <v>0</v>
      </c>
      <c r="I175" s="26">
        <f t="shared" si="29"/>
        <v>1.6537452492394454E-4</v>
      </c>
      <c r="J175" s="11">
        <f t="shared" si="30"/>
        <v>2.3152433489352236E-2</v>
      </c>
      <c r="K175" s="17">
        <v>0</v>
      </c>
    </row>
    <row r="176" spans="1:11" ht="15.75" thickBot="1" x14ac:dyDescent="0.3">
      <c r="A176" s="45"/>
      <c r="B176" s="46" t="s">
        <v>405</v>
      </c>
      <c r="C176" s="47">
        <v>10393</v>
      </c>
      <c r="D176" s="48">
        <v>1</v>
      </c>
      <c r="E176" s="10">
        <v>0</v>
      </c>
      <c r="F176" s="10">
        <f t="shared" si="26"/>
        <v>5.3481570232446097E-4</v>
      </c>
      <c r="G176" s="10">
        <f t="shared" si="27"/>
        <v>1.3449899125756557E-4</v>
      </c>
      <c r="H176" s="10">
        <f t="shared" si="28"/>
        <v>0</v>
      </c>
      <c r="I176" s="10">
        <f t="shared" si="29"/>
        <v>6.6931469358202651E-4</v>
      </c>
      <c r="J176" s="11">
        <f t="shared" si="30"/>
        <v>9.3704057101483718E-2</v>
      </c>
      <c r="K176" s="17">
        <v>0</v>
      </c>
    </row>
    <row r="177" spans="1:13" ht="15.75" thickBot="1" x14ac:dyDescent="0.3">
      <c r="A177" s="118"/>
      <c r="B177" s="63" t="s">
        <v>42</v>
      </c>
      <c r="C177" s="28">
        <f>SUM(C149:C176)</f>
        <v>165963.79999999999</v>
      </c>
      <c r="D177" s="20">
        <f>SUM(D149:D176)</f>
        <v>79</v>
      </c>
      <c r="E177" s="20">
        <v>0</v>
      </c>
      <c r="F177" s="102"/>
      <c r="G177" s="102"/>
      <c r="H177" s="102"/>
      <c r="I177" s="102"/>
      <c r="J177" s="21">
        <f>SUM(J149:J176)</f>
        <v>2.6832103853120524</v>
      </c>
      <c r="K177" s="29">
        <f>SUM(K149:K176)</f>
        <v>3</v>
      </c>
      <c r="M177" s="1">
        <v>1</v>
      </c>
    </row>
    <row r="178" spans="1:13" ht="15.75" thickBot="1" x14ac:dyDescent="0.3">
      <c r="A178" s="78" t="s">
        <v>472</v>
      </c>
      <c r="B178" s="79" t="s">
        <v>473</v>
      </c>
      <c r="C178" s="80">
        <v>1350</v>
      </c>
      <c r="D178" s="81">
        <v>1</v>
      </c>
      <c r="E178" s="81">
        <v>0</v>
      </c>
      <c r="F178" s="82">
        <f t="shared" ref="F178:F184" si="31">0.35*C178/$C$532</f>
        <v>6.9469950749352668E-5</v>
      </c>
      <c r="G178" s="66">
        <f t="shared" ref="G178:G184" si="32">0.4*D178/$D$532</f>
        <v>1.3449899125756557E-4</v>
      </c>
      <c r="H178" s="66">
        <f t="shared" ref="H178:H184" si="33">0.25*E178/$E$532</f>
        <v>0</v>
      </c>
      <c r="I178" s="83">
        <f>F178+G178+H178</f>
        <v>2.0396894200691823E-4</v>
      </c>
      <c r="J178" s="84">
        <f>I178*140</f>
        <v>2.8555651880968553E-2</v>
      </c>
      <c r="K178" s="85">
        <v>0</v>
      </c>
    </row>
    <row r="179" spans="1:13" ht="15.75" thickBot="1" x14ac:dyDescent="0.3">
      <c r="A179" s="67"/>
      <c r="B179" s="68" t="s">
        <v>474</v>
      </c>
      <c r="C179" s="69">
        <v>10626</v>
      </c>
      <c r="D179" s="70">
        <v>1</v>
      </c>
      <c r="E179" s="81">
        <v>0</v>
      </c>
      <c r="F179" s="66">
        <f t="shared" si="31"/>
        <v>5.4680570123157154E-4</v>
      </c>
      <c r="G179" s="66">
        <f t="shared" si="32"/>
        <v>1.3449899125756557E-4</v>
      </c>
      <c r="H179" s="66">
        <f t="shared" si="33"/>
        <v>0</v>
      </c>
      <c r="I179" s="70">
        <f t="shared" ref="I179:I184" si="34">F179+G179</f>
        <v>6.8130469248913709E-4</v>
      </c>
      <c r="J179" s="84">
        <f t="shared" ref="J179:J184" si="35">I179*140</f>
        <v>9.5382656948479194E-2</v>
      </c>
      <c r="K179" s="71">
        <v>0</v>
      </c>
    </row>
    <row r="180" spans="1:13" ht="15.75" thickBot="1" x14ac:dyDescent="0.3">
      <c r="A180" s="72"/>
      <c r="B180" s="68" t="s">
        <v>475</v>
      </c>
      <c r="C180" s="69">
        <v>2100</v>
      </c>
      <c r="D180" s="70">
        <v>1</v>
      </c>
      <c r="E180" s="81">
        <v>0</v>
      </c>
      <c r="F180" s="66">
        <f t="shared" si="31"/>
        <v>1.0806436783232639E-4</v>
      </c>
      <c r="G180" s="66">
        <f t="shared" si="32"/>
        <v>1.3449899125756557E-4</v>
      </c>
      <c r="H180" s="66">
        <f t="shared" si="33"/>
        <v>0</v>
      </c>
      <c r="I180" s="70">
        <f t="shared" si="34"/>
        <v>2.4256335908989196E-4</v>
      </c>
      <c r="J180" s="84">
        <f t="shared" si="35"/>
        <v>3.3958870272584873E-2</v>
      </c>
      <c r="K180" s="71">
        <v>0</v>
      </c>
    </row>
    <row r="181" spans="1:13" ht="15.75" thickBot="1" x14ac:dyDescent="0.3">
      <c r="A181" s="72"/>
      <c r="B181" s="68" t="s">
        <v>476</v>
      </c>
      <c r="C181" s="69">
        <v>2250</v>
      </c>
      <c r="D181" s="70">
        <v>1</v>
      </c>
      <c r="E181" s="81">
        <v>0</v>
      </c>
      <c r="F181" s="66">
        <f t="shared" si="31"/>
        <v>1.1578325124892114E-4</v>
      </c>
      <c r="G181" s="66">
        <f t="shared" si="32"/>
        <v>1.3449899125756557E-4</v>
      </c>
      <c r="H181" s="66">
        <f t="shared" si="33"/>
        <v>0</v>
      </c>
      <c r="I181" s="70">
        <f t="shared" si="34"/>
        <v>2.5028224250648668E-4</v>
      </c>
      <c r="J181" s="84">
        <f t="shared" si="35"/>
        <v>3.5039513950908138E-2</v>
      </c>
      <c r="K181" s="71">
        <v>0</v>
      </c>
    </row>
    <row r="182" spans="1:13" ht="15.75" thickBot="1" x14ac:dyDescent="0.3">
      <c r="A182" s="72"/>
      <c r="B182" s="68" t="s">
        <v>477</v>
      </c>
      <c r="C182" s="69">
        <v>3040.8</v>
      </c>
      <c r="D182" s="70">
        <v>1</v>
      </c>
      <c r="E182" s="81">
        <v>0</v>
      </c>
      <c r="F182" s="66">
        <f t="shared" si="31"/>
        <v>1.5647720462120862E-4</v>
      </c>
      <c r="G182" s="66">
        <f t="shared" si="32"/>
        <v>1.3449899125756557E-4</v>
      </c>
      <c r="H182" s="66">
        <f t="shared" si="33"/>
        <v>0</v>
      </c>
      <c r="I182" s="70">
        <f t="shared" si="34"/>
        <v>2.9097619587877422E-4</v>
      </c>
      <c r="J182" s="84">
        <f t="shared" si="35"/>
        <v>4.0736667423028394E-2</v>
      </c>
      <c r="K182" s="71">
        <v>0</v>
      </c>
    </row>
    <row r="183" spans="1:13" ht="15.75" thickBot="1" x14ac:dyDescent="0.3">
      <c r="A183" s="72"/>
      <c r="B183" s="68" t="s">
        <v>478</v>
      </c>
      <c r="C183" s="69">
        <v>4500</v>
      </c>
      <c r="D183" s="70">
        <v>1</v>
      </c>
      <c r="E183" s="81">
        <v>0</v>
      </c>
      <c r="F183" s="66">
        <f t="shared" si="31"/>
        <v>2.3156650249784227E-4</v>
      </c>
      <c r="G183" s="66">
        <f t="shared" si="32"/>
        <v>1.3449899125756557E-4</v>
      </c>
      <c r="H183" s="66">
        <f t="shared" si="33"/>
        <v>0</v>
      </c>
      <c r="I183" s="70">
        <f t="shared" si="34"/>
        <v>3.6606549375540782E-4</v>
      </c>
      <c r="J183" s="84">
        <f t="shared" si="35"/>
        <v>5.1249169125757096E-2</v>
      </c>
      <c r="K183" s="71">
        <v>0</v>
      </c>
    </row>
    <row r="184" spans="1:13" ht="15.75" thickBot="1" x14ac:dyDescent="0.3">
      <c r="A184" s="72"/>
      <c r="B184" s="68" t="s">
        <v>479</v>
      </c>
      <c r="C184" s="69">
        <v>2085.6</v>
      </c>
      <c r="D184" s="70">
        <v>2</v>
      </c>
      <c r="E184" s="81">
        <v>0</v>
      </c>
      <c r="F184" s="66">
        <f t="shared" si="31"/>
        <v>1.0732335502433328E-4</v>
      </c>
      <c r="G184" s="66">
        <f t="shared" si="32"/>
        <v>2.6899798251513114E-4</v>
      </c>
      <c r="H184" s="66">
        <f t="shared" si="33"/>
        <v>0</v>
      </c>
      <c r="I184" s="70">
        <f t="shared" si="34"/>
        <v>3.7632133753946441E-4</v>
      </c>
      <c r="J184" s="84">
        <f t="shared" si="35"/>
        <v>5.268498725552502E-2</v>
      </c>
      <c r="K184" s="71">
        <v>0</v>
      </c>
    </row>
    <row r="185" spans="1:13" ht="15.75" thickBot="1" x14ac:dyDescent="0.3">
      <c r="A185" s="119"/>
      <c r="B185" s="120" t="s">
        <v>42</v>
      </c>
      <c r="C185" s="74">
        <f>SUM(C178:C184)</f>
        <v>25952.399999999998</v>
      </c>
      <c r="D185" s="75">
        <f>SUM(D178:D184)</f>
        <v>8</v>
      </c>
      <c r="E185" s="75">
        <v>0</v>
      </c>
      <c r="F185" s="110"/>
      <c r="G185" s="110"/>
      <c r="H185" s="110"/>
      <c r="I185" s="75"/>
      <c r="J185" s="76">
        <f>SUM(J178:J184)</f>
        <v>0.33760751685725127</v>
      </c>
      <c r="K185" s="77">
        <f>SUM(K178:K184)</f>
        <v>0</v>
      </c>
    </row>
    <row r="186" spans="1:13" x14ac:dyDescent="0.25">
      <c r="A186" s="52" t="s">
        <v>7</v>
      </c>
      <c r="B186" s="99" t="s">
        <v>8</v>
      </c>
      <c r="C186" s="54">
        <v>195017.5</v>
      </c>
      <c r="D186" s="16">
        <v>58</v>
      </c>
      <c r="E186" s="16">
        <v>0</v>
      </c>
      <c r="F186" s="16">
        <f>0.35*C186/$C$532</f>
        <v>1.0035448977971768E-2</v>
      </c>
      <c r="G186" s="16">
        <f>0.4*D186/$D$532</f>
        <v>7.800941492938804E-3</v>
      </c>
      <c r="H186" s="16">
        <f t="shared" ref="H186:H219" si="36">0.25*E186/$E$532</f>
        <v>0</v>
      </c>
      <c r="I186" s="16">
        <f>F186+G186+H186</f>
        <v>1.7836390470910572E-2</v>
      </c>
      <c r="J186" s="55">
        <f>I186*140</f>
        <v>2.49709466592748</v>
      </c>
      <c r="K186" s="56">
        <v>3</v>
      </c>
    </row>
    <row r="187" spans="1:13" ht="15.75" thickBot="1" x14ac:dyDescent="0.3">
      <c r="A187" s="52"/>
      <c r="B187" s="99" t="s">
        <v>9</v>
      </c>
      <c r="C187" s="54">
        <v>16012</v>
      </c>
      <c r="D187" s="16">
        <v>11</v>
      </c>
      <c r="E187" s="16">
        <v>1</v>
      </c>
      <c r="F187" s="16">
        <f t="shared" ref="F187:F219" si="37">0.35*C187/$C$532</f>
        <v>8.2396507511010007E-4</v>
      </c>
      <c r="G187" s="16">
        <f t="shared" ref="G187:G219" si="38">0.4*D187/$D$532</f>
        <v>1.4794889038332213E-3</v>
      </c>
      <c r="H187" s="16">
        <f t="shared" si="36"/>
        <v>5.3191489361702126E-3</v>
      </c>
      <c r="I187" s="16">
        <f t="shared" ref="I187:I219" si="39">F187+G187+H187</f>
        <v>7.6226029151135345E-3</v>
      </c>
      <c r="J187" s="55">
        <f t="shared" ref="J187:J219" si="40">I187*140</f>
        <v>1.0671644081158949</v>
      </c>
      <c r="K187" s="56">
        <v>1</v>
      </c>
    </row>
    <row r="188" spans="1:13" ht="15.75" thickBot="1" x14ac:dyDescent="0.3">
      <c r="A188" s="18"/>
      <c r="B188" s="14" t="s">
        <v>10</v>
      </c>
      <c r="C188" s="25">
        <v>10575</v>
      </c>
      <c r="D188" s="15">
        <v>19</v>
      </c>
      <c r="E188" s="16">
        <v>0</v>
      </c>
      <c r="F188" s="10">
        <f t="shared" si="37"/>
        <v>5.4418128086992923E-4</v>
      </c>
      <c r="G188" s="10">
        <f t="shared" si="38"/>
        <v>2.5554808338937459E-3</v>
      </c>
      <c r="H188" s="10">
        <f t="shared" si="36"/>
        <v>0</v>
      </c>
      <c r="I188" s="10">
        <f t="shared" si="39"/>
        <v>3.0996621147636751E-3</v>
      </c>
      <c r="J188" s="11">
        <f t="shared" si="40"/>
        <v>0.4339526960669145</v>
      </c>
      <c r="K188" s="17">
        <v>1</v>
      </c>
    </row>
    <row r="189" spans="1:13" ht="15.75" thickBot="1" x14ac:dyDescent="0.3">
      <c r="A189" s="18"/>
      <c r="B189" s="14" t="s">
        <v>11</v>
      </c>
      <c r="C189" s="25">
        <v>36586</v>
      </c>
      <c r="D189" s="15">
        <v>23</v>
      </c>
      <c r="E189" s="16">
        <v>0</v>
      </c>
      <c r="F189" s="10">
        <f t="shared" si="37"/>
        <v>1.8826871245302347E-3</v>
      </c>
      <c r="G189" s="10">
        <f t="shared" si="38"/>
        <v>3.0934767989240085E-3</v>
      </c>
      <c r="H189" s="10">
        <f t="shared" si="36"/>
        <v>0</v>
      </c>
      <c r="I189" s="10">
        <f t="shared" si="39"/>
        <v>4.9761639234542432E-3</v>
      </c>
      <c r="J189" s="11">
        <f t="shared" si="40"/>
        <v>0.69666294928359407</v>
      </c>
      <c r="K189" s="17">
        <v>1</v>
      </c>
    </row>
    <row r="190" spans="1:13" ht="15.75" thickBot="1" x14ac:dyDescent="0.3">
      <c r="A190" s="18"/>
      <c r="B190" s="14" t="s">
        <v>12</v>
      </c>
      <c r="C190" s="25">
        <v>13200</v>
      </c>
      <c r="D190" s="15">
        <v>3</v>
      </c>
      <c r="E190" s="16">
        <v>0</v>
      </c>
      <c r="F190" s="10">
        <f t="shared" si="37"/>
        <v>6.7926174066033733E-4</v>
      </c>
      <c r="G190" s="10">
        <f t="shared" si="38"/>
        <v>4.0349697377269674E-4</v>
      </c>
      <c r="H190" s="10">
        <f t="shared" si="36"/>
        <v>0</v>
      </c>
      <c r="I190" s="10">
        <f t="shared" si="39"/>
        <v>1.0827587144330341E-3</v>
      </c>
      <c r="J190" s="11">
        <f t="shared" si="40"/>
        <v>0.15158622002062477</v>
      </c>
      <c r="K190" s="17">
        <v>0</v>
      </c>
    </row>
    <row r="191" spans="1:13" ht="15.75" thickBot="1" x14ac:dyDescent="0.3">
      <c r="A191" s="18"/>
      <c r="B191" s="14" t="s">
        <v>13</v>
      </c>
      <c r="C191" s="25">
        <v>2880</v>
      </c>
      <c r="D191" s="15">
        <v>5</v>
      </c>
      <c r="E191" s="16">
        <v>0</v>
      </c>
      <c r="F191" s="10">
        <f t="shared" si="37"/>
        <v>1.4820256159861904E-4</v>
      </c>
      <c r="G191" s="10">
        <f t="shared" si="38"/>
        <v>6.7249495628782783E-4</v>
      </c>
      <c r="H191" s="10">
        <f t="shared" si="36"/>
        <v>0</v>
      </c>
      <c r="I191" s="10">
        <f t="shared" si="39"/>
        <v>8.2069751788644684E-4</v>
      </c>
      <c r="J191" s="11">
        <f t="shared" si="40"/>
        <v>0.11489765250410255</v>
      </c>
      <c r="K191" s="17">
        <v>0</v>
      </c>
    </row>
    <row r="192" spans="1:13" ht="15.75" thickBot="1" x14ac:dyDescent="0.3">
      <c r="A192" s="18"/>
      <c r="B192" s="14" t="s">
        <v>14</v>
      </c>
      <c r="C192" s="25">
        <v>32600</v>
      </c>
      <c r="D192" s="15">
        <v>7</v>
      </c>
      <c r="E192" s="16">
        <v>0</v>
      </c>
      <c r="F192" s="10">
        <f t="shared" si="37"/>
        <v>1.6775706625399239E-3</v>
      </c>
      <c r="G192" s="10">
        <f t="shared" si="38"/>
        <v>9.4149293880295903E-4</v>
      </c>
      <c r="H192" s="10">
        <f t="shared" si="36"/>
        <v>0</v>
      </c>
      <c r="I192" s="10">
        <f t="shared" si="39"/>
        <v>2.6190636013428831E-3</v>
      </c>
      <c r="J192" s="11">
        <f t="shared" si="40"/>
        <v>0.36666890418800363</v>
      </c>
      <c r="K192" s="17">
        <v>0</v>
      </c>
    </row>
    <row r="193" spans="1:11" ht="15.75" thickBot="1" x14ac:dyDescent="0.3">
      <c r="A193" s="18"/>
      <c r="B193" s="14" t="s">
        <v>15</v>
      </c>
      <c r="C193" s="25">
        <v>6512</v>
      </c>
      <c r="D193" s="15">
        <v>5</v>
      </c>
      <c r="E193" s="16">
        <v>0</v>
      </c>
      <c r="F193" s="10">
        <f t="shared" si="37"/>
        <v>3.351024587257664E-4</v>
      </c>
      <c r="G193" s="10">
        <f t="shared" si="38"/>
        <v>6.7249495628782783E-4</v>
      </c>
      <c r="H193" s="10">
        <f t="shared" si="36"/>
        <v>0</v>
      </c>
      <c r="I193" s="10">
        <f t="shared" si="39"/>
        <v>1.0075974150135943E-3</v>
      </c>
      <c r="J193" s="11">
        <f t="shared" si="40"/>
        <v>0.1410636381019032</v>
      </c>
      <c r="K193" s="17">
        <v>0</v>
      </c>
    </row>
    <row r="194" spans="1:11" ht="15.75" thickBot="1" x14ac:dyDescent="0.3">
      <c r="A194" s="18"/>
      <c r="B194" s="14" t="s">
        <v>16</v>
      </c>
      <c r="C194" s="25">
        <v>2400</v>
      </c>
      <c r="D194" s="15">
        <v>1</v>
      </c>
      <c r="E194" s="16">
        <v>1</v>
      </c>
      <c r="F194" s="10">
        <f t="shared" si="37"/>
        <v>1.2350213466551588E-4</v>
      </c>
      <c r="G194" s="10">
        <f t="shared" si="38"/>
        <v>1.3449899125756557E-4</v>
      </c>
      <c r="H194" s="10">
        <f t="shared" si="36"/>
        <v>5.3191489361702126E-3</v>
      </c>
      <c r="I194" s="10">
        <f t="shared" si="39"/>
        <v>5.5771500620932944E-3</v>
      </c>
      <c r="J194" s="11">
        <f t="shared" si="40"/>
        <v>0.78080100869306124</v>
      </c>
      <c r="K194" s="17">
        <v>1</v>
      </c>
    </row>
    <row r="195" spans="1:11" ht="15.75" thickBot="1" x14ac:dyDescent="0.3">
      <c r="A195" s="18"/>
      <c r="B195" s="14" t="s">
        <v>17</v>
      </c>
      <c r="C195" s="25">
        <v>10800</v>
      </c>
      <c r="D195" s="15">
        <v>6</v>
      </c>
      <c r="E195" s="16">
        <v>0</v>
      </c>
      <c r="F195" s="10">
        <f t="shared" si="37"/>
        <v>5.5575960599482134E-4</v>
      </c>
      <c r="G195" s="10">
        <f t="shared" si="38"/>
        <v>8.0699394754539348E-4</v>
      </c>
      <c r="H195" s="10">
        <f t="shared" si="36"/>
        <v>0</v>
      </c>
      <c r="I195" s="10">
        <f t="shared" si="39"/>
        <v>1.3627535535402149E-3</v>
      </c>
      <c r="J195" s="11">
        <f t="shared" si="40"/>
        <v>0.19078549749563009</v>
      </c>
      <c r="K195" s="17">
        <v>0</v>
      </c>
    </row>
    <row r="196" spans="1:11" ht="15.75" thickBot="1" x14ac:dyDescent="0.3">
      <c r="A196" s="18"/>
      <c r="B196" s="14" t="s">
        <v>18</v>
      </c>
      <c r="C196" s="25">
        <v>34880</v>
      </c>
      <c r="D196" s="15">
        <v>4</v>
      </c>
      <c r="E196" s="16">
        <v>0</v>
      </c>
      <c r="F196" s="10">
        <f t="shared" si="37"/>
        <v>1.794897690472164E-3</v>
      </c>
      <c r="G196" s="10">
        <f t="shared" si="38"/>
        <v>5.3799596503026229E-4</v>
      </c>
      <c r="H196" s="10">
        <f t="shared" si="36"/>
        <v>0</v>
      </c>
      <c r="I196" s="10">
        <f t="shared" si="39"/>
        <v>2.3328936555024262E-3</v>
      </c>
      <c r="J196" s="11">
        <f t="shared" si="40"/>
        <v>0.32660511177033968</v>
      </c>
      <c r="K196" s="17">
        <v>0</v>
      </c>
    </row>
    <row r="197" spans="1:11" ht="15.75" thickBot="1" x14ac:dyDescent="0.3">
      <c r="A197" s="18"/>
      <c r="B197" s="14" t="s">
        <v>19</v>
      </c>
      <c r="C197" s="25">
        <v>8900</v>
      </c>
      <c r="D197" s="15">
        <v>3</v>
      </c>
      <c r="E197" s="16">
        <v>0</v>
      </c>
      <c r="F197" s="10">
        <f t="shared" si="37"/>
        <v>4.579870827179547E-4</v>
      </c>
      <c r="G197" s="10">
        <f t="shared" si="38"/>
        <v>4.0349697377269674E-4</v>
      </c>
      <c r="H197" s="10">
        <f t="shared" si="36"/>
        <v>0</v>
      </c>
      <c r="I197" s="10">
        <f t="shared" si="39"/>
        <v>8.6148405649065138E-4</v>
      </c>
      <c r="J197" s="11">
        <f t="shared" si="40"/>
        <v>0.1206077679086912</v>
      </c>
      <c r="K197" s="17">
        <v>0</v>
      </c>
    </row>
    <row r="198" spans="1:11" ht="15.75" thickBot="1" x14ac:dyDescent="0.3">
      <c r="A198" s="18"/>
      <c r="B198" s="14" t="s">
        <v>20</v>
      </c>
      <c r="C198" s="25">
        <v>37297.050000000003</v>
      </c>
      <c r="D198" s="15">
        <v>20</v>
      </c>
      <c r="E198" s="16">
        <v>0</v>
      </c>
      <c r="F198" s="10">
        <f t="shared" si="37"/>
        <v>1.9192772048860329E-3</v>
      </c>
      <c r="G198" s="10">
        <f t="shared" si="38"/>
        <v>2.6899798251513113E-3</v>
      </c>
      <c r="H198" s="10">
        <f t="shared" si="36"/>
        <v>0</v>
      </c>
      <c r="I198" s="10">
        <f t="shared" si="39"/>
        <v>4.6092570300373444E-3</v>
      </c>
      <c r="J198" s="11">
        <f t="shared" si="40"/>
        <v>0.64529598420522827</v>
      </c>
      <c r="K198" s="17">
        <v>1</v>
      </c>
    </row>
    <row r="199" spans="1:11" ht="15.75" thickBot="1" x14ac:dyDescent="0.3">
      <c r="A199" s="18"/>
      <c r="B199" s="14" t="s">
        <v>21</v>
      </c>
      <c r="C199" s="25">
        <v>36470.800000000003</v>
      </c>
      <c r="D199" s="15">
        <v>38</v>
      </c>
      <c r="E199" s="16">
        <v>0</v>
      </c>
      <c r="F199" s="10">
        <f t="shared" si="37"/>
        <v>1.8767590220662902E-3</v>
      </c>
      <c r="G199" s="10">
        <f t="shared" si="38"/>
        <v>5.1109616677874918E-3</v>
      </c>
      <c r="H199" s="10">
        <f t="shared" si="36"/>
        <v>0</v>
      </c>
      <c r="I199" s="10">
        <f t="shared" si="39"/>
        <v>6.987720689853782E-3</v>
      </c>
      <c r="J199" s="11">
        <f t="shared" si="40"/>
        <v>0.97828089657952944</v>
      </c>
      <c r="K199" s="17">
        <v>1</v>
      </c>
    </row>
    <row r="200" spans="1:11" ht="15.75" thickBot="1" x14ac:dyDescent="0.3">
      <c r="A200" s="18"/>
      <c r="B200" s="14" t="s">
        <v>22</v>
      </c>
      <c r="C200" s="25">
        <v>400</v>
      </c>
      <c r="D200" s="15">
        <v>1</v>
      </c>
      <c r="E200" s="16">
        <v>0</v>
      </c>
      <c r="F200" s="26">
        <f t="shared" si="37"/>
        <v>2.0583689110919314E-5</v>
      </c>
      <c r="G200" s="10">
        <f t="shared" si="38"/>
        <v>1.3449899125756557E-4</v>
      </c>
      <c r="H200" s="10">
        <f t="shared" si="36"/>
        <v>0</v>
      </c>
      <c r="I200" s="26">
        <f>F200+G200+H200</f>
        <v>1.5508268036848488E-4</v>
      </c>
      <c r="J200" s="11">
        <f t="shared" si="40"/>
        <v>2.1711575251587883E-2</v>
      </c>
      <c r="K200" s="17">
        <v>0</v>
      </c>
    </row>
    <row r="201" spans="1:11" ht="15.75" thickBot="1" x14ac:dyDescent="0.3">
      <c r="A201" s="18"/>
      <c r="B201" s="14" t="s">
        <v>23</v>
      </c>
      <c r="C201" s="25">
        <v>20400</v>
      </c>
      <c r="D201" s="15">
        <v>4</v>
      </c>
      <c r="E201" s="16">
        <v>0</v>
      </c>
      <c r="F201" s="10">
        <f t="shared" si="37"/>
        <v>1.049768144656885E-3</v>
      </c>
      <c r="G201" s="10">
        <f t="shared" si="38"/>
        <v>5.3799596503026229E-4</v>
      </c>
      <c r="H201" s="10">
        <f t="shared" si="36"/>
        <v>0</v>
      </c>
      <c r="I201" s="10">
        <f t="shared" si="39"/>
        <v>1.5877641096871471E-3</v>
      </c>
      <c r="J201" s="11">
        <f t="shared" si="40"/>
        <v>0.22228697535620059</v>
      </c>
      <c r="K201" s="17">
        <v>0</v>
      </c>
    </row>
    <row r="202" spans="1:11" ht="15.75" thickBot="1" x14ac:dyDescent="0.3">
      <c r="A202" s="18"/>
      <c r="B202" s="14" t="s">
        <v>24</v>
      </c>
      <c r="C202" s="25">
        <v>23374.5</v>
      </c>
      <c r="D202" s="15">
        <v>9</v>
      </c>
      <c r="E202" s="16">
        <v>0</v>
      </c>
      <c r="F202" s="10">
        <f t="shared" si="37"/>
        <v>1.2028336028079587E-3</v>
      </c>
      <c r="G202" s="10">
        <f t="shared" si="38"/>
        <v>1.2104909213180902E-3</v>
      </c>
      <c r="H202" s="10">
        <f t="shared" si="36"/>
        <v>0</v>
      </c>
      <c r="I202" s="10">
        <f t="shared" si="39"/>
        <v>2.4133245241260487E-3</v>
      </c>
      <c r="J202" s="11">
        <f t="shared" si="40"/>
        <v>0.3378654333776468</v>
      </c>
      <c r="K202" s="17">
        <v>0</v>
      </c>
    </row>
    <row r="203" spans="1:11" ht="15.75" thickBot="1" x14ac:dyDescent="0.3">
      <c r="A203" s="18"/>
      <c r="B203" s="14" t="s">
        <v>25</v>
      </c>
      <c r="C203" s="25">
        <v>1100</v>
      </c>
      <c r="D203" s="15">
        <v>1</v>
      </c>
      <c r="E203" s="16">
        <v>0</v>
      </c>
      <c r="F203" s="26">
        <f t="shared" si="37"/>
        <v>5.6605145055028113E-5</v>
      </c>
      <c r="G203" s="10">
        <f t="shared" si="38"/>
        <v>1.3449899125756557E-4</v>
      </c>
      <c r="H203" s="10">
        <f t="shared" si="36"/>
        <v>0</v>
      </c>
      <c r="I203" s="26">
        <f>F203+G203+H203</f>
        <v>1.9110413631259369E-4</v>
      </c>
      <c r="J203" s="11">
        <f t="shared" si="40"/>
        <v>2.6754579083763115E-2</v>
      </c>
      <c r="K203" s="17">
        <v>0</v>
      </c>
    </row>
    <row r="204" spans="1:11" ht="15.75" thickBot="1" x14ac:dyDescent="0.3">
      <c r="A204" s="18"/>
      <c r="B204" s="14" t="s">
        <v>26</v>
      </c>
      <c r="C204" s="25">
        <v>17536</v>
      </c>
      <c r="D204" s="15">
        <v>20</v>
      </c>
      <c r="E204" s="16">
        <v>0</v>
      </c>
      <c r="F204" s="10">
        <f t="shared" si="37"/>
        <v>9.0238893062270255E-4</v>
      </c>
      <c r="G204" s="10">
        <f t="shared" si="38"/>
        <v>2.6899798251513113E-3</v>
      </c>
      <c r="H204" s="10">
        <f t="shared" si="36"/>
        <v>0</v>
      </c>
      <c r="I204" s="10">
        <f t="shared" si="39"/>
        <v>3.592368755774014E-3</v>
      </c>
      <c r="J204" s="11">
        <f t="shared" si="40"/>
        <v>0.50293162580836193</v>
      </c>
      <c r="K204" s="17">
        <v>1</v>
      </c>
    </row>
    <row r="205" spans="1:11" ht="15.75" thickBot="1" x14ac:dyDescent="0.3">
      <c r="A205" s="18"/>
      <c r="B205" s="14" t="s">
        <v>27</v>
      </c>
      <c r="C205" s="25">
        <v>2400</v>
      </c>
      <c r="D205" s="15">
        <v>3</v>
      </c>
      <c r="E205" s="16">
        <v>0</v>
      </c>
      <c r="F205" s="10">
        <f t="shared" si="37"/>
        <v>1.2350213466551588E-4</v>
      </c>
      <c r="G205" s="10">
        <f t="shared" si="38"/>
        <v>4.0349697377269674E-4</v>
      </c>
      <c r="H205" s="10">
        <f t="shared" si="36"/>
        <v>0</v>
      </c>
      <c r="I205" s="10">
        <f t="shared" si="39"/>
        <v>5.2699910843821262E-4</v>
      </c>
      <c r="J205" s="11">
        <f t="shared" si="40"/>
        <v>7.3779875181349763E-2</v>
      </c>
      <c r="K205" s="17">
        <v>0</v>
      </c>
    </row>
    <row r="206" spans="1:11" ht="15.75" thickBot="1" x14ac:dyDescent="0.3">
      <c r="A206" s="18"/>
      <c r="B206" s="14" t="s">
        <v>28</v>
      </c>
      <c r="C206" s="25">
        <v>11350</v>
      </c>
      <c r="D206" s="15">
        <v>8</v>
      </c>
      <c r="E206" s="16">
        <v>0</v>
      </c>
      <c r="F206" s="10">
        <f t="shared" si="37"/>
        <v>5.8406217852233547E-4</v>
      </c>
      <c r="G206" s="10">
        <f t="shared" si="38"/>
        <v>1.0759919300605246E-3</v>
      </c>
      <c r="H206" s="10">
        <f t="shared" si="36"/>
        <v>0</v>
      </c>
      <c r="I206" s="10">
        <f t="shared" si="39"/>
        <v>1.6600541085828599E-3</v>
      </c>
      <c r="J206" s="11">
        <f t="shared" si="40"/>
        <v>0.23240757520160038</v>
      </c>
      <c r="K206" s="17">
        <v>0</v>
      </c>
    </row>
    <row r="207" spans="1:11" ht="15.75" thickBot="1" x14ac:dyDescent="0.3">
      <c r="A207" s="18"/>
      <c r="B207" s="14" t="s">
        <v>29</v>
      </c>
      <c r="C207" s="25">
        <v>33440</v>
      </c>
      <c r="D207" s="15">
        <v>8</v>
      </c>
      <c r="E207" s="16">
        <v>0</v>
      </c>
      <c r="F207" s="10">
        <f t="shared" si="37"/>
        <v>1.7207964096728546E-3</v>
      </c>
      <c r="G207" s="10">
        <f t="shared" si="38"/>
        <v>1.0759919300605246E-3</v>
      </c>
      <c r="H207" s="10">
        <f t="shared" si="36"/>
        <v>0</v>
      </c>
      <c r="I207" s="10">
        <f t="shared" si="39"/>
        <v>2.7967883397333792E-3</v>
      </c>
      <c r="J207" s="11">
        <f t="shared" si="40"/>
        <v>0.39155036756267309</v>
      </c>
      <c r="K207" s="17">
        <v>1</v>
      </c>
    </row>
    <row r="208" spans="1:11" ht="15.75" thickBot="1" x14ac:dyDescent="0.3">
      <c r="A208" s="18"/>
      <c r="B208" s="14" t="s">
        <v>30</v>
      </c>
      <c r="C208" s="25">
        <v>93002</v>
      </c>
      <c r="D208" s="15">
        <v>9</v>
      </c>
      <c r="E208" s="16">
        <v>0</v>
      </c>
      <c r="F208" s="10">
        <f t="shared" si="37"/>
        <v>4.7858106367342943E-3</v>
      </c>
      <c r="G208" s="10">
        <f t="shared" si="38"/>
        <v>1.2104909213180902E-3</v>
      </c>
      <c r="H208" s="10">
        <f t="shared" si="36"/>
        <v>0</v>
      </c>
      <c r="I208" s="10">
        <f t="shared" si="39"/>
        <v>5.9963015580523846E-3</v>
      </c>
      <c r="J208" s="11">
        <f t="shared" si="40"/>
        <v>0.83948221812733381</v>
      </c>
      <c r="K208" s="17">
        <v>1</v>
      </c>
    </row>
    <row r="209" spans="1:13" ht="15.75" thickBot="1" x14ac:dyDescent="0.3">
      <c r="A209" s="18"/>
      <c r="B209" s="14" t="s">
        <v>31</v>
      </c>
      <c r="C209" s="25">
        <v>5295</v>
      </c>
      <c r="D209" s="15">
        <v>4</v>
      </c>
      <c r="E209" s="16">
        <v>0</v>
      </c>
      <c r="F209" s="10">
        <f t="shared" si="37"/>
        <v>2.724765846057944E-4</v>
      </c>
      <c r="G209" s="10">
        <f t="shared" si="38"/>
        <v>5.3799596503026229E-4</v>
      </c>
      <c r="H209" s="10">
        <f t="shared" si="36"/>
        <v>0</v>
      </c>
      <c r="I209" s="10">
        <f t="shared" si="39"/>
        <v>8.1047254963605674E-4</v>
      </c>
      <c r="J209" s="11">
        <f t="shared" si="40"/>
        <v>0.11346615694904794</v>
      </c>
      <c r="K209" s="17">
        <v>0</v>
      </c>
    </row>
    <row r="210" spans="1:13" ht="15.75" thickBot="1" x14ac:dyDescent="0.3">
      <c r="A210" s="18"/>
      <c r="B210" s="14" t="s">
        <v>32</v>
      </c>
      <c r="C210" s="25">
        <v>1500</v>
      </c>
      <c r="D210" s="15">
        <v>2</v>
      </c>
      <c r="E210" s="16">
        <v>0</v>
      </c>
      <c r="F210" s="26">
        <f t="shared" si="37"/>
        <v>7.7188834165947424E-5</v>
      </c>
      <c r="G210" s="10">
        <f t="shared" si="38"/>
        <v>2.6899798251513114E-4</v>
      </c>
      <c r="H210" s="10">
        <f t="shared" si="36"/>
        <v>0</v>
      </c>
      <c r="I210" s="26">
        <f>F210+G210+H210</f>
        <v>3.4618681668107857E-4</v>
      </c>
      <c r="J210" s="11">
        <f t="shared" si="40"/>
        <v>4.8466154335351001E-2</v>
      </c>
      <c r="K210" s="17">
        <v>0</v>
      </c>
    </row>
    <row r="211" spans="1:13" ht="15.75" thickBot="1" x14ac:dyDescent="0.3">
      <c r="A211" s="18"/>
      <c r="B211" s="14" t="s">
        <v>33</v>
      </c>
      <c r="C211" s="25">
        <v>16119</v>
      </c>
      <c r="D211" s="15">
        <v>6</v>
      </c>
      <c r="E211" s="16">
        <v>0</v>
      </c>
      <c r="F211" s="10">
        <f t="shared" si="37"/>
        <v>8.2947121194727096E-4</v>
      </c>
      <c r="G211" s="10">
        <f t="shared" si="38"/>
        <v>8.0699394754539348E-4</v>
      </c>
      <c r="H211" s="10">
        <f t="shared" si="36"/>
        <v>0</v>
      </c>
      <c r="I211" s="10">
        <f t="shared" si="39"/>
        <v>1.6364651594926644E-3</v>
      </c>
      <c r="J211" s="11">
        <f t="shared" si="40"/>
        <v>0.22910512232897301</v>
      </c>
      <c r="K211" s="17">
        <v>0</v>
      </c>
    </row>
    <row r="212" spans="1:13" ht="15.75" thickBot="1" x14ac:dyDescent="0.3">
      <c r="A212" s="18"/>
      <c r="B212" s="14" t="s">
        <v>34</v>
      </c>
      <c r="C212" s="25">
        <v>5265</v>
      </c>
      <c r="D212" s="15">
        <v>2</v>
      </c>
      <c r="E212" s="16">
        <v>1</v>
      </c>
      <c r="F212" s="10">
        <f t="shared" si="37"/>
        <v>2.7093280792247544E-4</v>
      </c>
      <c r="G212" s="10">
        <f t="shared" si="38"/>
        <v>2.6899798251513114E-4</v>
      </c>
      <c r="H212" s="10">
        <f t="shared" si="36"/>
        <v>5.3191489361702126E-3</v>
      </c>
      <c r="I212" s="10">
        <f t="shared" si="39"/>
        <v>5.8590797266078187E-3</v>
      </c>
      <c r="J212" s="11">
        <f t="shared" si="40"/>
        <v>0.82027116172509462</v>
      </c>
      <c r="K212" s="17">
        <v>1</v>
      </c>
    </row>
    <row r="213" spans="1:13" ht="15.75" thickBot="1" x14ac:dyDescent="0.3">
      <c r="A213" s="18"/>
      <c r="B213" s="14" t="s">
        <v>35</v>
      </c>
      <c r="C213" s="25">
        <v>8491.5</v>
      </c>
      <c r="D213" s="15">
        <v>3</v>
      </c>
      <c r="E213" s="16">
        <v>0</v>
      </c>
      <c r="F213" s="10">
        <f t="shared" si="37"/>
        <v>4.3696599021342833E-4</v>
      </c>
      <c r="G213" s="10">
        <f t="shared" si="38"/>
        <v>4.0349697377269674E-4</v>
      </c>
      <c r="H213" s="10">
        <f t="shared" si="36"/>
        <v>0</v>
      </c>
      <c r="I213" s="10">
        <f t="shared" si="39"/>
        <v>8.4046296398612502E-4</v>
      </c>
      <c r="J213" s="11">
        <f t="shared" si="40"/>
        <v>0.1176648149580575</v>
      </c>
      <c r="K213" s="17">
        <v>0</v>
      </c>
    </row>
    <row r="214" spans="1:13" ht="15.75" thickBot="1" x14ac:dyDescent="0.3">
      <c r="A214" s="18"/>
      <c r="B214" s="14" t="s">
        <v>36</v>
      </c>
      <c r="C214" s="25">
        <v>3880</v>
      </c>
      <c r="D214" s="15">
        <v>5</v>
      </c>
      <c r="E214" s="16">
        <v>0</v>
      </c>
      <c r="F214" s="10">
        <f t="shared" si="37"/>
        <v>1.9966178437591734E-4</v>
      </c>
      <c r="G214" s="10">
        <f t="shared" si="38"/>
        <v>6.7249495628782783E-4</v>
      </c>
      <c r="H214" s="10">
        <f t="shared" si="36"/>
        <v>0</v>
      </c>
      <c r="I214" s="10">
        <f t="shared" si="39"/>
        <v>8.721567406637452E-4</v>
      </c>
      <c r="J214" s="11">
        <f t="shared" si="40"/>
        <v>0.12210194369292433</v>
      </c>
      <c r="K214" s="17">
        <v>0</v>
      </c>
    </row>
    <row r="215" spans="1:13" ht="15.75" thickBot="1" x14ac:dyDescent="0.3">
      <c r="A215" s="18"/>
      <c r="B215" s="14" t="s">
        <v>37</v>
      </c>
      <c r="C215" s="25">
        <v>3500</v>
      </c>
      <c r="D215" s="15">
        <v>1</v>
      </c>
      <c r="E215" s="16">
        <v>0</v>
      </c>
      <c r="F215" s="10">
        <f t="shared" si="37"/>
        <v>1.80107279720544E-4</v>
      </c>
      <c r="G215" s="10">
        <f t="shared" si="38"/>
        <v>1.3449899125756557E-4</v>
      </c>
      <c r="H215" s="10">
        <f t="shared" si="36"/>
        <v>0</v>
      </c>
      <c r="I215" s="10">
        <f t="shared" si="39"/>
        <v>3.1460627097810957E-4</v>
      </c>
      <c r="J215" s="11">
        <f t="shared" si="40"/>
        <v>4.4044877936935338E-2</v>
      </c>
      <c r="K215" s="17">
        <v>0</v>
      </c>
    </row>
    <row r="216" spans="1:13" ht="15.75" thickBot="1" x14ac:dyDescent="0.3">
      <c r="A216" s="18"/>
      <c r="B216" s="14" t="s">
        <v>38</v>
      </c>
      <c r="C216" s="25">
        <v>2780</v>
      </c>
      <c r="D216" s="15">
        <v>4</v>
      </c>
      <c r="E216" s="16">
        <v>0</v>
      </c>
      <c r="F216" s="10">
        <f t="shared" si="37"/>
        <v>1.4305663932088922E-4</v>
      </c>
      <c r="G216" s="10">
        <f t="shared" si="38"/>
        <v>5.3799596503026229E-4</v>
      </c>
      <c r="H216" s="10">
        <f t="shared" si="36"/>
        <v>0</v>
      </c>
      <c r="I216" s="10">
        <f t="shared" si="39"/>
        <v>6.810526043511515E-4</v>
      </c>
      <c r="J216" s="11">
        <f t="shared" si="40"/>
        <v>9.5347364609161211E-2</v>
      </c>
      <c r="K216" s="17">
        <v>0</v>
      </c>
    </row>
    <row r="217" spans="1:13" ht="15.75" thickBot="1" x14ac:dyDescent="0.3">
      <c r="A217" s="18"/>
      <c r="B217" s="14" t="s">
        <v>39</v>
      </c>
      <c r="C217" s="25">
        <v>18402.099999999999</v>
      </c>
      <c r="D217" s="15">
        <v>4</v>
      </c>
      <c r="E217" s="16">
        <v>0</v>
      </c>
      <c r="F217" s="10">
        <f t="shared" si="37"/>
        <v>9.4695776347012057E-4</v>
      </c>
      <c r="G217" s="10">
        <f t="shared" si="38"/>
        <v>5.3799596503026229E-4</v>
      </c>
      <c r="H217" s="10">
        <f t="shared" si="36"/>
        <v>0</v>
      </c>
      <c r="I217" s="10">
        <f t="shared" si="39"/>
        <v>1.4849537285003829E-3</v>
      </c>
      <c r="J217" s="11">
        <f t="shared" si="40"/>
        <v>0.20789352199005359</v>
      </c>
      <c r="K217" s="17">
        <v>0</v>
      </c>
    </row>
    <row r="218" spans="1:13" ht="15.75" thickBot="1" x14ac:dyDescent="0.3">
      <c r="A218" s="18"/>
      <c r="B218" s="14" t="s">
        <v>40</v>
      </c>
      <c r="C218" s="25">
        <v>11050</v>
      </c>
      <c r="D218" s="15">
        <v>2</v>
      </c>
      <c r="E218" s="16">
        <v>0</v>
      </c>
      <c r="F218" s="10">
        <f t="shared" si="37"/>
        <v>5.6862441168914599E-4</v>
      </c>
      <c r="G218" s="10">
        <f t="shared" si="38"/>
        <v>2.6899798251513114E-4</v>
      </c>
      <c r="H218" s="10">
        <f t="shared" si="36"/>
        <v>0</v>
      </c>
      <c r="I218" s="10">
        <f t="shared" si="39"/>
        <v>8.3762239420427718E-4</v>
      </c>
      <c r="J218" s="11">
        <f t="shared" si="40"/>
        <v>0.11726713518859881</v>
      </c>
      <c r="K218" s="17">
        <v>0</v>
      </c>
    </row>
    <row r="219" spans="1:13" ht="15.75" thickBot="1" x14ac:dyDescent="0.3">
      <c r="A219" s="18"/>
      <c r="B219" s="14" t="s">
        <v>41</v>
      </c>
      <c r="C219" s="25">
        <v>4947.99</v>
      </c>
      <c r="D219" s="15">
        <v>1</v>
      </c>
      <c r="E219" s="16">
        <v>0</v>
      </c>
      <c r="F219" s="10">
        <f t="shared" si="37"/>
        <v>2.5461971970984411E-4</v>
      </c>
      <c r="G219" s="10">
        <f t="shared" si="38"/>
        <v>1.3449899125756557E-4</v>
      </c>
      <c r="H219" s="10">
        <f t="shared" si="36"/>
        <v>0</v>
      </c>
      <c r="I219" s="10">
        <f t="shared" si="39"/>
        <v>3.8911871096740966E-4</v>
      </c>
      <c r="J219" s="11">
        <f t="shared" si="40"/>
        <v>5.4476619535437351E-2</v>
      </c>
      <c r="K219" s="17">
        <v>0</v>
      </c>
    </row>
    <row r="220" spans="1:13" ht="15.75" thickBot="1" x14ac:dyDescent="0.3">
      <c r="A220" s="124"/>
      <c r="B220" s="125" t="s">
        <v>42</v>
      </c>
      <c r="C220" s="28">
        <f>SUM(C186:C219)</f>
        <v>728363.44</v>
      </c>
      <c r="D220" s="20">
        <f>SUM(D186:D219)</f>
        <v>300</v>
      </c>
      <c r="E220" s="20">
        <f>SUM(E186:E219)</f>
        <v>3</v>
      </c>
      <c r="F220" s="103"/>
      <c r="G220" s="103"/>
      <c r="H220" s="102"/>
      <c r="I220" s="20"/>
      <c r="J220" s="21">
        <f>SUM(J186:J219)</f>
        <v>13.130342499061143</v>
      </c>
      <c r="K220" s="29">
        <f>SUM(K186:K219)</f>
        <v>13</v>
      </c>
      <c r="M220" s="1">
        <v>10</v>
      </c>
    </row>
    <row r="221" spans="1:13" x14ac:dyDescent="0.25">
      <c r="A221" s="65" t="s">
        <v>480</v>
      </c>
      <c r="B221" s="79" t="s">
        <v>481</v>
      </c>
      <c r="C221" s="80">
        <v>19476</v>
      </c>
      <c r="D221" s="81">
        <v>6</v>
      </c>
      <c r="E221" s="81">
        <v>0</v>
      </c>
      <c r="F221" s="81">
        <f>0.35*C221/$C$532</f>
        <v>1.0022198228106613E-3</v>
      </c>
      <c r="G221" s="81">
        <f>0.4*D221/$D$532</f>
        <v>8.0699394754539348E-4</v>
      </c>
      <c r="H221" s="81">
        <f>0.25*E221/$E$532</f>
        <v>0</v>
      </c>
      <c r="I221" s="81">
        <f>F221+G221+H221</f>
        <v>1.8092137703560548E-3</v>
      </c>
      <c r="J221" s="84">
        <f>I221*140</f>
        <v>0.25328992784984766</v>
      </c>
      <c r="K221" s="85">
        <v>0</v>
      </c>
    </row>
    <row r="222" spans="1:13" x14ac:dyDescent="0.25">
      <c r="A222" s="67"/>
      <c r="B222" s="68" t="s">
        <v>482</v>
      </c>
      <c r="C222" s="69">
        <v>2500</v>
      </c>
      <c r="D222" s="70">
        <v>1</v>
      </c>
      <c r="E222" s="70">
        <v>0</v>
      </c>
      <c r="F222" s="70">
        <f>0.35*C222/$C$532</f>
        <v>1.286480569432457E-4</v>
      </c>
      <c r="G222" s="70">
        <f>0.4*D222/$D$532</f>
        <v>1.3449899125756557E-4</v>
      </c>
      <c r="H222" s="70">
        <f>0.25*E222/$E$532</f>
        <v>0</v>
      </c>
      <c r="I222" s="70">
        <f t="shared" ref="I222:I223" si="41">F222+G222+H222</f>
        <v>2.6314704820081127E-4</v>
      </c>
      <c r="J222" s="112">
        <f t="shared" ref="J222:J223" si="42">I222*140</f>
        <v>3.684058674811358E-2</v>
      </c>
      <c r="K222" s="71">
        <v>0</v>
      </c>
    </row>
    <row r="223" spans="1:13" ht="15.75" thickBot="1" x14ac:dyDescent="0.3">
      <c r="A223" s="72"/>
      <c r="B223" s="68" t="s">
        <v>483</v>
      </c>
      <c r="C223" s="69">
        <v>7600</v>
      </c>
      <c r="D223" s="70">
        <v>2</v>
      </c>
      <c r="E223" s="90">
        <v>0</v>
      </c>
      <c r="F223" s="90">
        <f>0.35*C223/$C$532</f>
        <v>3.9109009310746697E-4</v>
      </c>
      <c r="G223" s="90">
        <f>0.4*D223/$D$532</f>
        <v>2.6899798251513114E-4</v>
      </c>
      <c r="H223" s="90">
        <f>0.25*E223/$E$532</f>
        <v>0</v>
      </c>
      <c r="I223" s="90">
        <f t="shared" si="41"/>
        <v>6.6008807562259811E-4</v>
      </c>
      <c r="J223" s="122">
        <f t="shared" si="42"/>
        <v>9.2412330587163735E-2</v>
      </c>
      <c r="K223" s="91">
        <v>0</v>
      </c>
    </row>
    <row r="224" spans="1:13" ht="15.75" thickBot="1" x14ac:dyDescent="0.3">
      <c r="A224" s="19"/>
      <c r="B224" s="73" t="s">
        <v>42</v>
      </c>
      <c r="C224" s="74">
        <f>SUM(C221:C223)</f>
        <v>29576</v>
      </c>
      <c r="D224" s="121">
        <f>SUM(D221:D223)</f>
        <v>9</v>
      </c>
      <c r="E224" s="123">
        <v>0</v>
      </c>
      <c r="F224" s="110"/>
      <c r="G224" s="110"/>
      <c r="H224" s="110"/>
      <c r="I224" s="75"/>
      <c r="J224" s="76">
        <f>SUM(J221:J223)</f>
        <v>0.38254284518512499</v>
      </c>
      <c r="K224" s="77">
        <f>SUM(K221:K223)</f>
        <v>0</v>
      </c>
    </row>
    <row r="225" spans="1:13" x14ac:dyDescent="0.25">
      <c r="A225" s="78" t="s">
        <v>484</v>
      </c>
      <c r="B225" s="79" t="s">
        <v>485</v>
      </c>
      <c r="C225" s="80">
        <v>25300</v>
      </c>
      <c r="D225" s="81">
        <v>5</v>
      </c>
      <c r="E225" s="81">
        <v>0</v>
      </c>
      <c r="F225" s="81">
        <f>0.35*C225/$C$532</f>
        <v>1.3019183362656466E-3</v>
      </c>
      <c r="G225" s="81">
        <f>0.4*D225/$D$532</f>
        <v>6.7249495628782783E-4</v>
      </c>
      <c r="H225" s="81">
        <f>0.25*E225/$E$532</f>
        <v>0</v>
      </c>
      <c r="I225" s="81">
        <f>F225+G225+H225</f>
        <v>1.9744132925534745E-3</v>
      </c>
      <c r="J225" s="84">
        <f>I225*140</f>
        <v>0.27641786095748644</v>
      </c>
      <c r="K225" s="85">
        <v>1</v>
      </c>
    </row>
    <row r="226" spans="1:13" x14ac:dyDescent="0.25">
      <c r="A226" s="67"/>
      <c r="B226" s="68" t="s">
        <v>486</v>
      </c>
      <c r="C226" s="69">
        <v>3458.54</v>
      </c>
      <c r="D226" s="70">
        <v>2</v>
      </c>
      <c r="E226" s="81">
        <v>0</v>
      </c>
      <c r="F226" s="70">
        <f>0.35*C226/$C$532</f>
        <v>1.7797378034419716E-4</v>
      </c>
      <c r="G226" s="70">
        <f>0.4*D226/$D$532</f>
        <v>2.6899798251513114E-4</v>
      </c>
      <c r="H226" s="70">
        <f>0.25*E226/$E$532</f>
        <v>0</v>
      </c>
      <c r="I226" s="70">
        <f t="shared" ref="I226:I228" si="43">F226+G226+H226</f>
        <v>4.4697176285932833E-4</v>
      </c>
      <c r="J226" s="84">
        <f t="shared" ref="J226:J229" si="44">I226*140</f>
        <v>6.2576046800305971E-2</v>
      </c>
      <c r="K226" s="71">
        <v>0</v>
      </c>
    </row>
    <row r="227" spans="1:13" x14ac:dyDescent="0.25">
      <c r="A227" s="72"/>
      <c r="B227" s="68" t="s">
        <v>487</v>
      </c>
      <c r="C227" s="69">
        <v>2827</v>
      </c>
      <c r="D227" s="70">
        <v>2</v>
      </c>
      <c r="E227" s="81">
        <v>0</v>
      </c>
      <c r="F227" s="70">
        <f>0.35*C227/$C$532</f>
        <v>1.4547522279142225E-4</v>
      </c>
      <c r="G227" s="70">
        <f>0.4*D227/$D$532</f>
        <v>2.6899798251513114E-4</v>
      </c>
      <c r="H227" s="70">
        <f>0.25*E227/$E$532</f>
        <v>0</v>
      </c>
      <c r="I227" s="70">
        <f t="shared" si="43"/>
        <v>4.1447320530655339E-4</v>
      </c>
      <c r="J227" s="84">
        <f t="shared" si="44"/>
        <v>5.8026248742917473E-2</v>
      </c>
      <c r="K227" s="71">
        <v>0</v>
      </c>
    </row>
    <row r="228" spans="1:13" x14ac:dyDescent="0.25">
      <c r="A228" s="72"/>
      <c r="B228" s="68" t="s">
        <v>488</v>
      </c>
      <c r="C228" s="69">
        <v>5207.76</v>
      </c>
      <c r="D228" s="70">
        <v>2</v>
      </c>
      <c r="E228" s="81">
        <v>0</v>
      </c>
      <c r="F228" s="70">
        <f>0.35*C228/$C$532</f>
        <v>2.679872820107029E-4</v>
      </c>
      <c r="G228" s="70">
        <f>0.4*D228/$D$532</f>
        <v>2.6899798251513114E-4</v>
      </c>
      <c r="H228" s="70">
        <f>0.25*E228/$E$532</f>
        <v>0</v>
      </c>
      <c r="I228" s="70">
        <f t="shared" si="43"/>
        <v>5.3698526452583399E-4</v>
      </c>
      <c r="J228" s="84">
        <f t="shared" si="44"/>
        <v>7.5177937033616762E-2</v>
      </c>
      <c r="K228" s="71">
        <v>0</v>
      </c>
    </row>
    <row r="229" spans="1:13" ht="15.75" thickBot="1" x14ac:dyDescent="0.3">
      <c r="A229" s="87"/>
      <c r="B229" s="88" t="s">
        <v>489</v>
      </c>
      <c r="C229" s="89">
        <v>35.299999999999997</v>
      </c>
      <c r="D229" s="90">
        <v>2</v>
      </c>
      <c r="E229" s="114">
        <v>0</v>
      </c>
      <c r="F229" s="149">
        <f>0.35*C229/$C$532</f>
        <v>1.8165105640386292E-6</v>
      </c>
      <c r="G229" s="90">
        <f>0.4*D229/$D$532</f>
        <v>2.6899798251513114E-4</v>
      </c>
      <c r="H229" s="90">
        <f>0.25*E229/$E$532</f>
        <v>0</v>
      </c>
      <c r="I229" s="149">
        <f>F229+G229+H229</f>
        <v>2.7081449307916975E-4</v>
      </c>
      <c r="J229" s="115">
        <f t="shared" si="44"/>
        <v>3.7914029031083762E-2</v>
      </c>
      <c r="K229" s="91">
        <v>0</v>
      </c>
    </row>
    <row r="230" spans="1:13" ht="15.75" thickBot="1" x14ac:dyDescent="0.3">
      <c r="A230" s="19"/>
      <c r="B230" s="73" t="s">
        <v>42</v>
      </c>
      <c r="C230" s="74">
        <f>SUM(C225:C229)</f>
        <v>36828.600000000006</v>
      </c>
      <c r="D230" s="75">
        <f>SUM(D225:D229)</f>
        <v>13</v>
      </c>
      <c r="E230" s="75">
        <v>0</v>
      </c>
      <c r="F230" s="110"/>
      <c r="G230" s="110"/>
      <c r="H230" s="110"/>
      <c r="I230" s="75"/>
      <c r="J230" s="76">
        <f>SUM(J225:J229)</f>
        <v>0.51011212256541039</v>
      </c>
      <c r="K230" s="77">
        <f>SUM(K225:K229)</f>
        <v>1</v>
      </c>
      <c r="M230" s="1">
        <v>0</v>
      </c>
    </row>
    <row r="231" spans="1:13" x14ac:dyDescent="0.25">
      <c r="A231" s="52" t="s">
        <v>43</v>
      </c>
      <c r="B231" s="53" t="s">
        <v>44</v>
      </c>
      <c r="C231" s="54">
        <v>11593.5</v>
      </c>
      <c r="D231" s="16">
        <v>25</v>
      </c>
      <c r="E231" s="16">
        <v>0</v>
      </c>
      <c r="F231" s="16">
        <f t="shared" ref="F231:F262" si="45">0.35*C231/$C$532</f>
        <v>5.9659249926860764E-4</v>
      </c>
      <c r="G231" s="16">
        <f t="shared" ref="G231:G262" si="46">0.4*D231/$D$532</f>
        <v>3.3624747814391394E-3</v>
      </c>
      <c r="H231" s="16">
        <f t="shared" ref="H231:H262" si="47">0.25*E231/$E$532</f>
        <v>0</v>
      </c>
      <c r="I231" s="16">
        <f>F231+G231+H231</f>
        <v>3.9590672807077471E-3</v>
      </c>
      <c r="J231" s="55">
        <f>I231*140</f>
        <v>0.55426941929908458</v>
      </c>
      <c r="K231" s="56">
        <v>1</v>
      </c>
    </row>
    <row r="232" spans="1:13" x14ac:dyDescent="0.25">
      <c r="A232" s="13"/>
      <c r="B232" s="24" t="s">
        <v>45</v>
      </c>
      <c r="C232" s="25">
        <v>36903</v>
      </c>
      <c r="D232" s="15">
        <v>15</v>
      </c>
      <c r="E232" s="15">
        <v>1</v>
      </c>
      <c r="F232" s="15">
        <f t="shared" si="45"/>
        <v>1.8989996981506384E-3</v>
      </c>
      <c r="G232" s="15">
        <f t="shared" si="46"/>
        <v>2.0174848688634837E-3</v>
      </c>
      <c r="H232" s="15">
        <f t="shared" si="47"/>
        <v>5.3191489361702126E-3</v>
      </c>
      <c r="I232" s="15">
        <f t="shared" ref="I232:I292" si="48">F232+G232+H232</f>
        <v>9.2356335031843345E-3</v>
      </c>
      <c r="J232" s="31">
        <f t="shared" ref="J232:J292" si="49">I232*140</f>
        <v>1.2929886904458068</v>
      </c>
      <c r="K232" s="17">
        <v>1</v>
      </c>
    </row>
    <row r="233" spans="1:13" x14ac:dyDescent="0.25">
      <c r="A233" s="18"/>
      <c r="B233" s="24" t="s">
        <v>46</v>
      </c>
      <c r="C233" s="25">
        <v>71154.580000000016</v>
      </c>
      <c r="D233" s="15">
        <v>25</v>
      </c>
      <c r="E233" s="15">
        <v>0</v>
      </c>
      <c r="F233" s="15">
        <f t="shared" si="45"/>
        <v>3.6615593838450933E-3</v>
      </c>
      <c r="G233" s="15">
        <f t="shared" si="46"/>
        <v>3.3624747814391394E-3</v>
      </c>
      <c r="H233" s="15">
        <f t="shared" si="47"/>
        <v>0</v>
      </c>
      <c r="I233" s="15">
        <f t="shared" si="48"/>
        <v>7.0240341652842327E-3</v>
      </c>
      <c r="J233" s="31">
        <f t="shared" si="49"/>
        <v>0.98336478313979259</v>
      </c>
      <c r="K233" s="17">
        <v>1</v>
      </c>
    </row>
    <row r="234" spans="1:13" x14ac:dyDescent="0.25">
      <c r="A234" s="18"/>
      <c r="B234" s="24" t="s">
        <v>47</v>
      </c>
      <c r="C234" s="25">
        <v>14645</v>
      </c>
      <c r="D234" s="15">
        <v>6</v>
      </c>
      <c r="E234" s="15">
        <v>0</v>
      </c>
      <c r="F234" s="15">
        <f t="shared" si="45"/>
        <v>7.5362031757353332E-4</v>
      </c>
      <c r="G234" s="15">
        <f t="shared" si="46"/>
        <v>8.0699394754539348E-4</v>
      </c>
      <c r="H234" s="15">
        <f t="shared" si="47"/>
        <v>0</v>
      </c>
      <c r="I234" s="15">
        <f t="shared" si="48"/>
        <v>1.5606142651189269E-3</v>
      </c>
      <c r="J234" s="31">
        <f t="shared" si="49"/>
        <v>0.21848599711664976</v>
      </c>
      <c r="K234" s="17">
        <v>0</v>
      </c>
    </row>
    <row r="235" spans="1:13" x14ac:dyDescent="0.25">
      <c r="A235" s="18"/>
      <c r="B235" s="24" t="s">
        <v>48</v>
      </c>
      <c r="C235" s="25">
        <v>20510.25</v>
      </c>
      <c r="D235" s="15">
        <v>9</v>
      </c>
      <c r="E235" s="15">
        <v>0</v>
      </c>
      <c r="F235" s="15">
        <f t="shared" si="45"/>
        <v>1.0554415239680821E-3</v>
      </c>
      <c r="G235" s="15">
        <f t="shared" si="46"/>
        <v>1.2104909213180902E-3</v>
      </c>
      <c r="H235" s="15">
        <f t="shared" si="47"/>
        <v>0</v>
      </c>
      <c r="I235" s="15">
        <f t="shared" si="48"/>
        <v>2.2659324452861725E-3</v>
      </c>
      <c r="J235" s="31">
        <f t="shared" si="49"/>
        <v>0.31723054234006415</v>
      </c>
      <c r="K235" s="17">
        <v>0</v>
      </c>
    </row>
    <row r="236" spans="1:13" x14ac:dyDescent="0.25">
      <c r="A236" s="18"/>
      <c r="B236" s="24" t="s">
        <v>49</v>
      </c>
      <c r="C236" s="25">
        <v>14603.9</v>
      </c>
      <c r="D236" s="15">
        <v>9</v>
      </c>
      <c r="E236" s="15">
        <v>0</v>
      </c>
      <c r="F236" s="15">
        <f t="shared" si="45"/>
        <v>7.5150534351738638E-4</v>
      </c>
      <c r="G236" s="15">
        <f t="shared" si="46"/>
        <v>1.2104909213180902E-3</v>
      </c>
      <c r="H236" s="15">
        <f t="shared" si="47"/>
        <v>0</v>
      </c>
      <c r="I236" s="15">
        <f t="shared" si="48"/>
        <v>1.9619962648354766E-3</v>
      </c>
      <c r="J236" s="31">
        <f t="shared" si="49"/>
        <v>0.27467947707696672</v>
      </c>
      <c r="K236" s="17">
        <v>0</v>
      </c>
    </row>
    <row r="237" spans="1:13" x14ac:dyDescent="0.25">
      <c r="A237" s="18"/>
      <c r="B237" s="24" t="s">
        <v>50</v>
      </c>
      <c r="C237" s="25">
        <v>64154.600000000006</v>
      </c>
      <c r="D237" s="15">
        <v>29</v>
      </c>
      <c r="E237" s="15">
        <v>0</v>
      </c>
      <c r="F237" s="15">
        <f t="shared" si="45"/>
        <v>3.3013458535884606E-3</v>
      </c>
      <c r="G237" s="15">
        <f t="shared" si="46"/>
        <v>3.900470746469402E-3</v>
      </c>
      <c r="H237" s="15">
        <f t="shared" si="47"/>
        <v>0</v>
      </c>
      <c r="I237" s="15">
        <f t="shared" si="48"/>
        <v>7.2018166000578625E-3</v>
      </c>
      <c r="J237" s="31">
        <f t="shared" si="49"/>
        <v>1.0082543240081008</v>
      </c>
      <c r="K237" s="17">
        <v>1</v>
      </c>
    </row>
    <row r="238" spans="1:13" x14ac:dyDescent="0.25">
      <c r="A238" s="18"/>
      <c r="B238" s="24" t="s">
        <v>51</v>
      </c>
      <c r="C238" s="25">
        <v>62897</v>
      </c>
      <c r="D238" s="15">
        <v>69</v>
      </c>
      <c r="E238" s="15">
        <v>1</v>
      </c>
      <c r="F238" s="15">
        <f t="shared" si="45"/>
        <v>3.2366307350237297E-3</v>
      </c>
      <c r="G238" s="15">
        <f t="shared" si="46"/>
        <v>9.2804303967720242E-3</v>
      </c>
      <c r="H238" s="15">
        <f t="shared" si="47"/>
        <v>5.3191489361702126E-3</v>
      </c>
      <c r="I238" s="15">
        <f t="shared" si="48"/>
        <v>1.7836210067965968E-2</v>
      </c>
      <c r="J238" s="31">
        <f t="shared" si="49"/>
        <v>2.4970694095152357</v>
      </c>
      <c r="K238" s="17">
        <v>3</v>
      </c>
    </row>
    <row r="239" spans="1:13" x14ac:dyDescent="0.25">
      <c r="A239" s="18"/>
      <c r="B239" s="24" t="s">
        <v>52</v>
      </c>
      <c r="C239" s="25">
        <v>28585</v>
      </c>
      <c r="D239" s="15">
        <v>36</v>
      </c>
      <c r="E239" s="15">
        <v>1</v>
      </c>
      <c r="F239" s="15">
        <f t="shared" si="45"/>
        <v>1.4709618830890715E-3</v>
      </c>
      <c r="G239" s="15">
        <f t="shared" si="46"/>
        <v>4.8419636852723609E-3</v>
      </c>
      <c r="H239" s="15">
        <f t="shared" si="47"/>
        <v>5.3191489361702126E-3</v>
      </c>
      <c r="I239" s="15">
        <f t="shared" si="48"/>
        <v>1.1632074504531645E-2</v>
      </c>
      <c r="J239" s="31">
        <f t="shared" si="49"/>
        <v>1.6284904306344303</v>
      </c>
      <c r="K239" s="17">
        <v>2</v>
      </c>
    </row>
    <row r="240" spans="1:13" x14ac:dyDescent="0.25">
      <c r="A240" s="18"/>
      <c r="B240" s="24" t="s">
        <v>53</v>
      </c>
      <c r="C240" s="25">
        <v>14908</v>
      </c>
      <c r="D240" s="15">
        <v>11</v>
      </c>
      <c r="E240" s="15">
        <v>0</v>
      </c>
      <c r="F240" s="15">
        <f t="shared" si="45"/>
        <v>7.6715409316396269E-4</v>
      </c>
      <c r="G240" s="15">
        <f t="shared" si="46"/>
        <v>1.4794889038332213E-3</v>
      </c>
      <c r="H240" s="15">
        <f t="shared" si="47"/>
        <v>0</v>
      </c>
      <c r="I240" s="15">
        <f t="shared" si="48"/>
        <v>2.2466429969971841E-3</v>
      </c>
      <c r="J240" s="31">
        <f t="shared" si="49"/>
        <v>0.3145300195796058</v>
      </c>
      <c r="K240" s="17">
        <v>0</v>
      </c>
    </row>
    <row r="241" spans="1:11" x14ac:dyDescent="0.25">
      <c r="A241" s="18"/>
      <c r="B241" s="24" t="s">
        <v>54</v>
      </c>
      <c r="C241" s="25">
        <v>35109.17</v>
      </c>
      <c r="D241" s="15">
        <v>13</v>
      </c>
      <c r="E241" s="15">
        <v>0</v>
      </c>
      <c r="F241" s="15">
        <f t="shared" si="45"/>
        <v>1.8066906005560373E-3</v>
      </c>
      <c r="G241" s="15">
        <f t="shared" si="46"/>
        <v>1.7484868863483524E-3</v>
      </c>
      <c r="H241" s="15">
        <f t="shared" si="47"/>
        <v>0</v>
      </c>
      <c r="I241" s="15">
        <f t="shared" si="48"/>
        <v>3.5551774869043897E-3</v>
      </c>
      <c r="J241" s="31">
        <f t="shared" si="49"/>
        <v>0.49772484816661455</v>
      </c>
      <c r="K241" s="17">
        <v>1</v>
      </c>
    </row>
    <row r="242" spans="1:11" x14ac:dyDescent="0.25">
      <c r="A242" s="18"/>
      <c r="B242" s="24" t="s">
        <v>55</v>
      </c>
      <c r="C242" s="25">
        <v>18354.75</v>
      </c>
      <c r="D242" s="15">
        <v>12</v>
      </c>
      <c r="E242" s="15">
        <v>0</v>
      </c>
      <c r="F242" s="15">
        <f t="shared" si="45"/>
        <v>9.4452116927161553E-4</v>
      </c>
      <c r="G242" s="15">
        <f t="shared" si="46"/>
        <v>1.613987895090787E-3</v>
      </c>
      <c r="H242" s="15">
        <f t="shared" si="47"/>
        <v>0</v>
      </c>
      <c r="I242" s="15">
        <f t="shared" si="48"/>
        <v>2.5585090643624026E-3</v>
      </c>
      <c r="J242" s="31">
        <f t="shared" si="49"/>
        <v>0.35819126901073639</v>
      </c>
      <c r="K242" s="17">
        <v>0</v>
      </c>
    </row>
    <row r="243" spans="1:11" x14ac:dyDescent="0.25">
      <c r="A243" s="18"/>
      <c r="B243" s="24" t="s">
        <v>56</v>
      </c>
      <c r="C243" s="25">
        <v>29287.200000000001</v>
      </c>
      <c r="D243" s="15">
        <v>25</v>
      </c>
      <c r="E243" s="15">
        <v>0</v>
      </c>
      <c r="F243" s="15">
        <f t="shared" si="45"/>
        <v>1.5070965493232903E-3</v>
      </c>
      <c r="G243" s="15">
        <f t="shared" si="46"/>
        <v>3.3624747814391394E-3</v>
      </c>
      <c r="H243" s="15">
        <f t="shared" si="47"/>
        <v>0</v>
      </c>
      <c r="I243" s="15">
        <f t="shared" si="48"/>
        <v>4.8695713307624292E-3</v>
      </c>
      <c r="J243" s="31">
        <f t="shared" si="49"/>
        <v>0.68173998630674004</v>
      </c>
      <c r="K243" s="17">
        <v>1</v>
      </c>
    </row>
    <row r="244" spans="1:11" x14ac:dyDescent="0.25">
      <c r="A244" s="18"/>
      <c r="B244" s="24" t="s">
        <v>57</v>
      </c>
      <c r="C244" s="25">
        <v>4060</v>
      </c>
      <c r="D244" s="15">
        <v>8</v>
      </c>
      <c r="E244" s="15">
        <v>0</v>
      </c>
      <c r="F244" s="15">
        <f t="shared" si="45"/>
        <v>2.0892444447583101E-4</v>
      </c>
      <c r="G244" s="15">
        <f t="shared" si="46"/>
        <v>1.0759919300605246E-3</v>
      </c>
      <c r="H244" s="15">
        <f t="shared" si="47"/>
        <v>0</v>
      </c>
      <c r="I244" s="15">
        <f t="shared" si="48"/>
        <v>1.2849163745363556E-3</v>
      </c>
      <c r="J244" s="31">
        <f t="shared" si="49"/>
        <v>0.17988829243508977</v>
      </c>
      <c r="K244" s="17">
        <v>0</v>
      </c>
    </row>
    <row r="245" spans="1:11" x14ac:dyDescent="0.25">
      <c r="A245" s="18"/>
      <c r="B245" s="24" t="s">
        <v>58</v>
      </c>
      <c r="C245" s="25">
        <v>24359.86</v>
      </c>
      <c r="D245" s="15">
        <v>15</v>
      </c>
      <c r="E245" s="15">
        <v>0</v>
      </c>
      <c r="F245" s="15">
        <f t="shared" si="45"/>
        <v>1.2535394625637973E-3</v>
      </c>
      <c r="G245" s="15">
        <f t="shared" si="46"/>
        <v>2.0174848688634837E-3</v>
      </c>
      <c r="H245" s="15">
        <f t="shared" si="47"/>
        <v>0</v>
      </c>
      <c r="I245" s="15">
        <f t="shared" si="48"/>
        <v>3.271024331427281E-3</v>
      </c>
      <c r="J245" s="31">
        <f t="shared" si="49"/>
        <v>0.45794340639981934</v>
      </c>
      <c r="K245" s="17">
        <v>1</v>
      </c>
    </row>
    <row r="246" spans="1:11" x14ac:dyDescent="0.25">
      <c r="A246" s="18"/>
      <c r="B246" s="24" t="s">
        <v>59</v>
      </c>
      <c r="C246" s="25">
        <v>8220</v>
      </c>
      <c r="D246" s="15">
        <v>4</v>
      </c>
      <c r="E246" s="15">
        <v>0</v>
      </c>
      <c r="F246" s="15">
        <f t="shared" si="45"/>
        <v>4.2299481122939187E-4</v>
      </c>
      <c r="G246" s="15">
        <f t="shared" si="46"/>
        <v>5.3799596503026229E-4</v>
      </c>
      <c r="H246" s="15">
        <f t="shared" si="47"/>
        <v>0</v>
      </c>
      <c r="I246" s="15">
        <f t="shared" si="48"/>
        <v>9.609907762596541E-4</v>
      </c>
      <c r="J246" s="31">
        <f t="shared" si="49"/>
        <v>0.13453870867635156</v>
      </c>
      <c r="K246" s="17">
        <v>0</v>
      </c>
    </row>
    <row r="247" spans="1:11" x14ac:dyDescent="0.25">
      <c r="A247" s="18"/>
      <c r="B247" s="24" t="s">
        <v>60</v>
      </c>
      <c r="C247" s="25">
        <v>7050</v>
      </c>
      <c r="D247" s="15">
        <v>7</v>
      </c>
      <c r="E247" s="15">
        <v>1</v>
      </c>
      <c r="F247" s="15">
        <f t="shared" si="45"/>
        <v>3.6278752057995289E-4</v>
      </c>
      <c r="G247" s="15">
        <f t="shared" si="46"/>
        <v>9.4149293880295903E-4</v>
      </c>
      <c r="H247" s="15">
        <f t="shared" si="47"/>
        <v>5.3191489361702126E-3</v>
      </c>
      <c r="I247" s="15">
        <f t="shared" si="48"/>
        <v>6.6234293955531251E-3</v>
      </c>
      <c r="J247" s="31">
        <f t="shared" si="49"/>
        <v>0.92728011537743749</v>
      </c>
      <c r="K247" s="17">
        <v>1</v>
      </c>
    </row>
    <row r="248" spans="1:11" x14ac:dyDescent="0.25">
      <c r="A248" s="18"/>
      <c r="B248" s="24" t="s">
        <v>61</v>
      </c>
      <c r="C248" s="25">
        <v>10559.380000000001</v>
      </c>
      <c r="D248" s="15">
        <v>11</v>
      </c>
      <c r="E248" s="15">
        <v>0</v>
      </c>
      <c r="F248" s="15">
        <f t="shared" si="45"/>
        <v>5.4337748781014791E-4</v>
      </c>
      <c r="G248" s="15">
        <f t="shared" si="46"/>
        <v>1.4794889038332213E-3</v>
      </c>
      <c r="H248" s="15">
        <f t="shared" si="47"/>
        <v>0</v>
      </c>
      <c r="I248" s="15">
        <f t="shared" si="48"/>
        <v>2.0228663916433691E-3</v>
      </c>
      <c r="J248" s="31">
        <f t="shared" si="49"/>
        <v>0.28320129483007167</v>
      </c>
      <c r="K248" s="17">
        <v>0</v>
      </c>
    </row>
    <row r="249" spans="1:11" x14ac:dyDescent="0.25">
      <c r="A249" s="18"/>
      <c r="B249" s="24" t="s">
        <v>62</v>
      </c>
      <c r="C249" s="25">
        <v>17583.650000000001</v>
      </c>
      <c r="D249" s="15">
        <v>12</v>
      </c>
      <c r="E249" s="15">
        <v>0</v>
      </c>
      <c r="F249" s="15">
        <f t="shared" si="45"/>
        <v>9.0484096258804092E-4</v>
      </c>
      <c r="G249" s="15">
        <f t="shared" si="46"/>
        <v>1.613987895090787E-3</v>
      </c>
      <c r="H249" s="15">
        <f t="shared" si="47"/>
        <v>0</v>
      </c>
      <c r="I249" s="15">
        <f t="shared" si="48"/>
        <v>2.518828857678828E-3</v>
      </c>
      <c r="J249" s="31">
        <f t="shared" si="49"/>
        <v>0.35263604007503591</v>
      </c>
      <c r="K249" s="17">
        <v>0</v>
      </c>
    </row>
    <row r="250" spans="1:11" x14ac:dyDescent="0.25">
      <c r="A250" s="18"/>
      <c r="B250" s="24" t="s">
        <v>63</v>
      </c>
      <c r="C250" s="25">
        <v>41399.909999999996</v>
      </c>
      <c r="D250" s="15">
        <v>26</v>
      </c>
      <c r="E250" s="15">
        <v>0</v>
      </c>
      <c r="F250" s="15">
        <f t="shared" si="45"/>
        <v>2.1304071916500985E-3</v>
      </c>
      <c r="G250" s="15">
        <f t="shared" si="46"/>
        <v>3.4969737726967048E-3</v>
      </c>
      <c r="H250" s="15">
        <f t="shared" si="47"/>
        <v>0</v>
      </c>
      <c r="I250" s="15">
        <f t="shared" si="48"/>
        <v>5.6273809643468033E-3</v>
      </c>
      <c r="J250" s="31">
        <f t="shared" si="49"/>
        <v>0.78783333500855246</v>
      </c>
      <c r="K250" s="17">
        <v>1</v>
      </c>
    </row>
    <row r="251" spans="1:11" x14ac:dyDescent="0.25">
      <c r="A251" s="18"/>
      <c r="B251" s="24" t="s">
        <v>64</v>
      </c>
      <c r="C251" s="25">
        <v>3767</v>
      </c>
      <c r="D251" s="15">
        <v>3</v>
      </c>
      <c r="E251" s="15">
        <v>0</v>
      </c>
      <c r="F251" s="15">
        <f t="shared" si="45"/>
        <v>1.938468922020826E-4</v>
      </c>
      <c r="G251" s="15">
        <f t="shared" si="46"/>
        <v>4.0349697377269674E-4</v>
      </c>
      <c r="H251" s="15">
        <f t="shared" si="47"/>
        <v>0</v>
      </c>
      <c r="I251" s="15">
        <f t="shared" si="48"/>
        <v>5.9734386597477937E-4</v>
      </c>
      <c r="J251" s="31">
        <f t="shared" si="49"/>
        <v>8.3628141236469111E-2</v>
      </c>
      <c r="K251" s="17">
        <v>0</v>
      </c>
    </row>
    <row r="252" spans="1:11" x14ac:dyDescent="0.25">
      <c r="A252" s="18"/>
      <c r="B252" s="24" t="s">
        <v>65</v>
      </c>
      <c r="C252" s="25">
        <v>17058</v>
      </c>
      <c r="D252" s="15">
        <v>7</v>
      </c>
      <c r="E252" s="15">
        <v>1</v>
      </c>
      <c r="F252" s="15">
        <f t="shared" si="45"/>
        <v>8.7779142213515403E-4</v>
      </c>
      <c r="G252" s="15">
        <f t="shared" si="46"/>
        <v>9.4149293880295903E-4</v>
      </c>
      <c r="H252" s="15">
        <f t="shared" si="47"/>
        <v>5.3191489361702126E-3</v>
      </c>
      <c r="I252" s="15">
        <f t="shared" si="48"/>
        <v>7.1384332971083254E-3</v>
      </c>
      <c r="J252" s="31">
        <f t="shared" si="49"/>
        <v>0.99938066159516559</v>
      </c>
      <c r="K252" s="17">
        <v>1</v>
      </c>
    </row>
    <row r="253" spans="1:11" x14ac:dyDescent="0.25">
      <c r="A253" s="18"/>
      <c r="B253" s="24" t="s">
        <v>66</v>
      </c>
      <c r="C253" s="25">
        <v>90886.399999999994</v>
      </c>
      <c r="D253" s="15">
        <v>72</v>
      </c>
      <c r="E253" s="15">
        <v>1</v>
      </c>
      <c r="F253" s="15">
        <f t="shared" si="45"/>
        <v>4.6769435050266414E-3</v>
      </c>
      <c r="G253" s="15">
        <f t="shared" si="46"/>
        <v>9.6839273705447218E-3</v>
      </c>
      <c r="H253" s="15">
        <f t="shared" si="47"/>
        <v>5.3191489361702126E-3</v>
      </c>
      <c r="I253" s="15">
        <f t="shared" si="48"/>
        <v>1.9680019811741577E-2</v>
      </c>
      <c r="J253" s="31">
        <f t="shared" si="49"/>
        <v>2.7552027736438207</v>
      </c>
      <c r="K253" s="17">
        <v>3</v>
      </c>
    </row>
    <row r="254" spans="1:11" x14ac:dyDescent="0.25">
      <c r="A254" s="18"/>
      <c r="B254" s="24" t="s">
        <v>67</v>
      </c>
      <c r="C254" s="25">
        <v>8538.4000000000015</v>
      </c>
      <c r="D254" s="15">
        <v>9</v>
      </c>
      <c r="E254" s="15">
        <v>0</v>
      </c>
      <c r="F254" s="15">
        <f t="shared" si="45"/>
        <v>4.3937942776168371E-4</v>
      </c>
      <c r="G254" s="15">
        <f t="shared" si="46"/>
        <v>1.2104909213180902E-3</v>
      </c>
      <c r="H254" s="15">
        <f t="shared" si="47"/>
        <v>0</v>
      </c>
      <c r="I254" s="15">
        <f t="shared" si="48"/>
        <v>1.6498703490797739E-3</v>
      </c>
      <c r="J254" s="31">
        <f t="shared" si="49"/>
        <v>0.23098184887116835</v>
      </c>
      <c r="K254" s="17">
        <v>0</v>
      </c>
    </row>
    <row r="255" spans="1:11" x14ac:dyDescent="0.25">
      <c r="A255" s="18"/>
      <c r="B255" s="24" t="s">
        <v>68</v>
      </c>
      <c r="C255" s="25">
        <v>35749.15</v>
      </c>
      <c r="D255" s="15">
        <v>28</v>
      </c>
      <c r="E255" s="15">
        <v>0</v>
      </c>
      <c r="F255" s="15">
        <f t="shared" si="45"/>
        <v>1.8396234739490528E-3</v>
      </c>
      <c r="G255" s="15">
        <f t="shared" si="46"/>
        <v>3.7659717552118361E-3</v>
      </c>
      <c r="H255" s="15">
        <f t="shared" si="47"/>
        <v>0</v>
      </c>
      <c r="I255" s="15">
        <f t="shared" si="48"/>
        <v>5.6055952291608887E-3</v>
      </c>
      <c r="J255" s="31">
        <f t="shared" si="49"/>
        <v>0.78478333208252438</v>
      </c>
      <c r="K255" s="17">
        <v>1</v>
      </c>
    </row>
    <row r="256" spans="1:11" x14ac:dyDescent="0.25">
      <c r="A256" s="18"/>
      <c r="B256" s="24" t="s">
        <v>69</v>
      </c>
      <c r="C256" s="25">
        <v>28494.080000000002</v>
      </c>
      <c r="D256" s="15">
        <v>10</v>
      </c>
      <c r="E256" s="15">
        <v>0</v>
      </c>
      <c r="F256" s="15">
        <f t="shared" si="45"/>
        <v>1.4662832105541595E-3</v>
      </c>
      <c r="G256" s="15">
        <f t="shared" si="46"/>
        <v>1.3449899125756557E-3</v>
      </c>
      <c r="H256" s="15">
        <f t="shared" si="47"/>
        <v>0</v>
      </c>
      <c r="I256" s="15">
        <f t="shared" si="48"/>
        <v>2.8112731231298149E-3</v>
      </c>
      <c r="J256" s="31">
        <f t="shared" si="49"/>
        <v>0.39357823723817409</v>
      </c>
      <c r="K256" s="17">
        <v>0</v>
      </c>
    </row>
    <row r="257" spans="1:11" x14ac:dyDescent="0.25">
      <c r="A257" s="18"/>
      <c r="B257" s="24" t="s">
        <v>70</v>
      </c>
      <c r="C257" s="25">
        <v>18327.5</v>
      </c>
      <c r="D257" s="15">
        <v>28</v>
      </c>
      <c r="E257" s="15">
        <v>1</v>
      </c>
      <c r="F257" s="15">
        <f t="shared" si="45"/>
        <v>9.4311890545093423E-4</v>
      </c>
      <c r="G257" s="15">
        <f t="shared" si="46"/>
        <v>3.7659717552118361E-3</v>
      </c>
      <c r="H257" s="15">
        <f t="shared" si="47"/>
        <v>5.3191489361702126E-3</v>
      </c>
      <c r="I257" s="15">
        <f t="shared" si="48"/>
        <v>1.0028239596832984E-2</v>
      </c>
      <c r="J257" s="31">
        <f t="shared" si="49"/>
        <v>1.4039535435566177</v>
      </c>
      <c r="K257" s="17">
        <v>2</v>
      </c>
    </row>
    <row r="258" spans="1:11" x14ac:dyDescent="0.25">
      <c r="A258" s="18"/>
      <c r="B258" s="24" t="s">
        <v>71</v>
      </c>
      <c r="C258" s="25">
        <v>33922.400000000001</v>
      </c>
      <c r="D258" s="15">
        <v>7</v>
      </c>
      <c r="E258" s="15">
        <v>0</v>
      </c>
      <c r="F258" s="15">
        <f t="shared" si="45"/>
        <v>1.7456203387406233E-3</v>
      </c>
      <c r="G258" s="15">
        <f t="shared" si="46"/>
        <v>9.4149293880295903E-4</v>
      </c>
      <c r="H258" s="15">
        <f t="shared" si="47"/>
        <v>0</v>
      </c>
      <c r="I258" s="15">
        <f t="shared" si="48"/>
        <v>2.6871132775435824E-3</v>
      </c>
      <c r="J258" s="31">
        <f t="shared" si="49"/>
        <v>0.37619585885610152</v>
      </c>
      <c r="K258" s="17">
        <v>0</v>
      </c>
    </row>
    <row r="259" spans="1:11" x14ac:dyDescent="0.25">
      <c r="A259" s="18"/>
      <c r="B259" s="24" t="s">
        <v>72</v>
      </c>
      <c r="C259" s="25">
        <v>26195.809999999998</v>
      </c>
      <c r="D259" s="15">
        <v>9</v>
      </c>
      <c r="E259" s="15">
        <v>0</v>
      </c>
      <c r="F259" s="15">
        <f t="shared" si="45"/>
        <v>1.3480160226217778E-3</v>
      </c>
      <c r="G259" s="15">
        <f t="shared" si="46"/>
        <v>1.2104909213180902E-3</v>
      </c>
      <c r="H259" s="15">
        <f t="shared" si="47"/>
        <v>0</v>
      </c>
      <c r="I259" s="15">
        <f t="shared" si="48"/>
        <v>2.558506943939868E-3</v>
      </c>
      <c r="J259" s="31">
        <f t="shared" si="49"/>
        <v>0.35819097215158152</v>
      </c>
      <c r="K259" s="17">
        <v>0</v>
      </c>
    </row>
    <row r="260" spans="1:11" x14ac:dyDescent="0.25">
      <c r="A260" s="18"/>
      <c r="B260" s="24" t="s">
        <v>73</v>
      </c>
      <c r="C260" s="25">
        <v>17376</v>
      </c>
      <c r="D260" s="15">
        <v>9</v>
      </c>
      <c r="E260" s="15">
        <v>0</v>
      </c>
      <c r="F260" s="15">
        <f t="shared" si="45"/>
        <v>8.9415545497833484E-4</v>
      </c>
      <c r="G260" s="15">
        <f t="shared" si="46"/>
        <v>1.2104909213180902E-3</v>
      </c>
      <c r="H260" s="15">
        <f t="shared" si="47"/>
        <v>0</v>
      </c>
      <c r="I260" s="15">
        <f t="shared" si="48"/>
        <v>2.104646376296425E-3</v>
      </c>
      <c r="J260" s="31">
        <f t="shared" si="49"/>
        <v>0.29465049268149951</v>
      </c>
      <c r="K260" s="17">
        <v>0</v>
      </c>
    </row>
    <row r="261" spans="1:11" x14ac:dyDescent="0.25">
      <c r="A261" s="18"/>
      <c r="B261" s="24" t="s">
        <v>74</v>
      </c>
      <c r="C261" s="25">
        <v>14634.5</v>
      </c>
      <c r="D261" s="15">
        <v>7</v>
      </c>
      <c r="E261" s="15">
        <v>0</v>
      </c>
      <c r="F261" s="15">
        <f t="shared" si="45"/>
        <v>7.5307999573437172E-4</v>
      </c>
      <c r="G261" s="15">
        <f t="shared" si="46"/>
        <v>9.4149293880295903E-4</v>
      </c>
      <c r="H261" s="15">
        <f t="shared" si="47"/>
        <v>0</v>
      </c>
      <c r="I261" s="15">
        <f t="shared" si="48"/>
        <v>1.6945729345373309E-3</v>
      </c>
      <c r="J261" s="31">
        <f t="shared" si="49"/>
        <v>0.23724021083522631</v>
      </c>
      <c r="K261" s="17">
        <v>0</v>
      </c>
    </row>
    <row r="262" spans="1:11" x14ac:dyDescent="0.25">
      <c r="A262" s="18"/>
      <c r="B262" s="24" t="s">
        <v>75</v>
      </c>
      <c r="C262" s="25">
        <v>19583.04</v>
      </c>
      <c r="D262" s="15">
        <v>6</v>
      </c>
      <c r="E262" s="15">
        <v>1</v>
      </c>
      <c r="F262" s="15">
        <f t="shared" si="45"/>
        <v>1.0077280180167433E-3</v>
      </c>
      <c r="G262" s="15">
        <f t="shared" si="46"/>
        <v>8.0699394754539348E-4</v>
      </c>
      <c r="H262" s="15">
        <f t="shared" si="47"/>
        <v>5.3191489361702126E-3</v>
      </c>
      <c r="I262" s="15">
        <f t="shared" si="48"/>
        <v>7.133870901732349E-3</v>
      </c>
      <c r="J262" s="31">
        <f t="shared" si="49"/>
        <v>0.99874192624252889</v>
      </c>
      <c r="K262" s="17">
        <v>1</v>
      </c>
    </row>
    <row r="263" spans="1:11" x14ac:dyDescent="0.25">
      <c r="A263" s="18"/>
      <c r="B263" s="24" t="s">
        <v>76</v>
      </c>
      <c r="C263" s="25">
        <v>5702</v>
      </c>
      <c r="D263" s="15">
        <v>2</v>
      </c>
      <c r="E263" s="15">
        <v>1</v>
      </c>
      <c r="F263" s="15">
        <f t="shared" ref="F263:F293" si="50">0.35*C263/$C$532</f>
        <v>2.9342048827615477E-4</v>
      </c>
      <c r="G263" s="15">
        <f t="shared" ref="G263:G293" si="51">0.4*D263/$D$532</f>
        <v>2.6899798251513114E-4</v>
      </c>
      <c r="H263" s="15">
        <f t="shared" ref="H263:H293" si="52">0.25*E263/$E$532</f>
        <v>5.3191489361702126E-3</v>
      </c>
      <c r="I263" s="15">
        <f t="shared" si="48"/>
        <v>5.8815674069614982E-3</v>
      </c>
      <c r="J263" s="31">
        <f t="shared" si="49"/>
        <v>0.82341943697460973</v>
      </c>
      <c r="K263" s="17">
        <v>1</v>
      </c>
    </row>
    <row r="264" spans="1:11" x14ac:dyDescent="0.25">
      <c r="A264" s="18"/>
      <c r="B264" s="24" t="s">
        <v>77</v>
      </c>
      <c r="C264" s="25">
        <v>10978</v>
      </c>
      <c r="D264" s="15">
        <v>5</v>
      </c>
      <c r="E264" s="15">
        <v>0</v>
      </c>
      <c r="F264" s="15">
        <f t="shared" si="50"/>
        <v>5.6491934764918048E-4</v>
      </c>
      <c r="G264" s="15">
        <f t="shared" si="51"/>
        <v>6.7249495628782783E-4</v>
      </c>
      <c r="H264" s="15">
        <f t="shared" si="52"/>
        <v>0</v>
      </c>
      <c r="I264" s="15">
        <f t="shared" si="48"/>
        <v>1.2374143039370084E-3</v>
      </c>
      <c r="J264" s="31">
        <f t="shared" si="49"/>
        <v>0.17323800255118119</v>
      </c>
      <c r="K264" s="17">
        <v>0</v>
      </c>
    </row>
    <row r="265" spans="1:11" x14ac:dyDescent="0.25">
      <c r="A265" s="18"/>
      <c r="B265" s="24" t="s">
        <v>78</v>
      </c>
      <c r="C265" s="25">
        <v>17391.8</v>
      </c>
      <c r="D265" s="15">
        <v>22</v>
      </c>
      <c r="E265" s="15">
        <v>0</v>
      </c>
      <c r="F265" s="15">
        <f t="shared" si="50"/>
        <v>8.9496851069821614E-4</v>
      </c>
      <c r="G265" s="15">
        <f t="shared" si="51"/>
        <v>2.9589778076664426E-3</v>
      </c>
      <c r="H265" s="15">
        <f t="shared" si="52"/>
        <v>0</v>
      </c>
      <c r="I265" s="15">
        <f t="shared" si="48"/>
        <v>3.8539463183646589E-3</v>
      </c>
      <c r="J265" s="31">
        <f t="shared" si="49"/>
        <v>0.5395524845710522</v>
      </c>
      <c r="K265" s="17">
        <v>1</v>
      </c>
    </row>
    <row r="266" spans="1:11" x14ac:dyDescent="0.25">
      <c r="A266" s="18"/>
      <c r="B266" s="24" t="s">
        <v>79</v>
      </c>
      <c r="C266" s="25">
        <v>20017.27</v>
      </c>
      <c r="D266" s="15">
        <v>6</v>
      </c>
      <c r="E266" s="15">
        <v>1</v>
      </c>
      <c r="F266" s="15">
        <f t="shared" si="50"/>
        <v>1.0300731563233296E-3</v>
      </c>
      <c r="G266" s="15">
        <f t="shared" si="51"/>
        <v>8.0699394754539348E-4</v>
      </c>
      <c r="H266" s="15">
        <f t="shared" si="52"/>
        <v>5.3191489361702126E-3</v>
      </c>
      <c r="I266" s="15">
        <f t="shared" si="48"/>
        <v>7.1562160400389357E-3</v>
      </c>
      <c r="J266" s="31">
        <f t="shared" si="49"/>
        <v>1.0018702456054509</v>
      </c>
      <c r="K266" s="17">
        <v>1</v>
      </c>
    </row>
    <row r="267" spans="1:11" x14ac:dyDescent="0.25">
      <c r="A267" s="18"/>
      <c r="B267" s="24" t="s">
        <v>80</v>
      </c>
      <c r="C267" s="25">
        <v>25305.120000000003</v>
      </c>
      <c r="D267" s="15">
        <v>13</v>
      </c>
      <c r="E267" s="15">
        <v>0</v>
      </c>
      <c r="F267" s="15">
        <f t="shared" si="50"/>
        <v>1.3021818074862661E-3</v>
      </c>
      <c r="G267" s="15">
        <f t="shared" si="51"/>
        <v>1.7484868863483524E-3</v>
      </c>
      <c r="H267" s="15">
        <f t="shared" si="52"/>
        <v>0</v>
      </c>
      <c r="I267" s="15">
        <f t="shared" si="48"/>
        <v>3.0506686938346185E-3</v>
      </c>
      <c r="J267" s="31">
        <f t="shared" si="49"/>
        <v>0.42709361713684657</v>
      </c>
      <c r="K267" s="17">
        <v>1</v>
      </c>
    </row>
    <row r="268" spans="1:11" x14ac:dyDescent="0.25">
      <c r="A268" s="18"/>
      <c r="B268" s="24" t="s">
        <v>81</v>
      </c>
      <c r="C268" s="25">
        <v>2898</v>
      </c>
      <c r="D268" s="15">
        <v>1</v>
      </c>
      <c r="E268" s="15">
        <v>0</v>
      </c>
      <c r="F268" s="15">
        <f t="shared" si="50"/>
        <v>1.4912882760861041E-4</v>
      </c>
      <c r="G268" s="15">
        <f t="shared" si="51"/>
        <v>1.3449899125756557E-4</v>
      </c>
      <c r="H268" s="15">
        <f t="shared" si="52"/>
        <v>0</v>
      </c>
      <c r="I268" s="15">
        <f t="shared" si="48"/>
        <v>2.8362781886617598E-4</v>
      </c>
      <c r="J268" s="31">
        <f t="shared" si="49"/>
        <v>3.9707894641264639E-2</v>
      </c>
      <c r="K268" s="17">
        <v>0</v>
      </c>
    </row>
    <row r="269" spans="1:11" x14ac:dyDescent="0.25">
      <c r="A269" s="18"/>
      <c r="B269" s="24" t="s">
        <v>82</v>
      </c>
      <c r="C269" s="25">
        <v>82893.60000000002</v>
      </c>
      <c r="D269" s="15">
        <v>32</v>
      </c>
      <c r="E269" s="15">
        <v>0</v>
      </c>
      <c r="F269" s="15">
        <f t="shared" si="50"/>
        <v>4.2656402292122536E-3</v>
      </c>
      <c r="G269" s="15">
        <f t="shared" si="51"/>
        <v>4.3039677202420983E-3</v>
      </c>
      <c r="H269" s="15">
        <f t="shared" si="52"/>
        <v>0</v>
      </c>
      <c r="I269" s="15">
        <f t="shared" si="48"/>
        <v>8.5696079494543519E-3</v>
      </c>
      <c r="J269" s="31">
        <f t="shared" si="49"/>
        <v>1.1997451129236092</v>
      </c>
      <c r="K269" s="17">
        <v>1</v>
      </c>
    </row>
    <row r="270" spans="1:11" x14ac:dyDescent="0.25">
      <c r="A270" s="18"/>
      <c r="B270" s="24" t="s">
        <v>83</v>
      </c>
      <c r="C270" s="25">
        <v>45056.42</v>
      </c>
      <c r="D270" s="15">
        <v>27</v>
      </c>
      <c r="E270" s="15">
        <v>1</v>
      </c>
      <c r="F270" s="15">
        <f t="shared" si="50"/>
        <v>2.3185683543275174E-3</v>
      </c>
      <c r="G270" s="15">
        <f t="shared" si="51"/>
        <v>3.6314727639542707E-3</v>
      </c>
      <c r="H270" s="15">
        <f t="shared" si="52"/>
        <v>5.3191489361702126E-3</v>
      </c>
      <c r="I270" s="15">
        <f t="shared" si="48"/>
        <v>1.1269190054452E-2</v>
      </c>
      <c r="J270" s="31">
        <f t="shared" si="49"/>
        <v>1.5776866076232801</v>
      </c>
      <c r="K270" s="17">
        <v>2</v>
      </c>
    </row>
    <row r="271" spans="1:11" x14ac:dyDescent="0.25">
      <c r="A271" s="18"/>
      <c r="B271" s="24" t="s">
        <v>84</v>
      </c>
      <c r="C271" s="25">
        <v>38846.04</v>
      </c>
      <c r="D271" s="15">
        <v>9</v>
      </c>
      <c r="E271" s="15">
        <v>0</v>
      </c>
      <c r="F271" s="15">
        <f t="shared" si="50"/>
        <v>1.9989870263758401E-3</v>
      </c>
      <c r="G271" s="15">
        <f t="shared" si="51"/>
        <v>1.2104909213180902E-3</v>
      </c>
      <c r="H271" s="15">
        <f t="shared" si="52"/>
        <v>0</v>
      </c>
      <c r="I271" s="15">
        <f t="shared" si="48"/>
        <v>3.2094779476939304E-3</v>
      </c>
      <c r="J271" s="31">
        <f t="shared" si="49"/>
        <v>0.44932691267715025</v>
      </c>
      <c r="K271" s="17">
        <v>1</v>
      </c>
    </row>
    <row r="272" spans="1:11" x14ac:dyDescent="0.25">
      <c r="A272" s="18"/>
      <c r="B272" s="24" t="s">
        <v>85</v>
      </c>
      <c r="C272" s="25">
        <v>19044.5</v>
      </c>
      <c r="D272" s="15">
        <v>12</v>
      </c>
      <c r="E272" s="15">
        <v>0</v>
      </c>
      <c r="F272" s="15">
        <f t="shared" si="50"/>
        <v>9.8001516818225706E-4</v>
      </c>
      <c r="G272" s="15">
        <f t="shared" si="51"/>
        <v>1.613987895090787E-3</v>
      </c>
      <c r="H272" s="15">
        <f t="shared" si="52"/>
        <v>0</v>
      </c>
      <c r="I272" s="15">
        <f t="shared" si="48"/>
        <v>2.594003063273044E-3</v>
      </c>
      <c r="J272" s="31">
        <f t="shared" si="49"/>
        <v>0.36316042885822619</v>
      </c>
      <c r="K272" s="17">
        <v>0</v>
      </c>
    </row>
    <row r="273" spans="1:11" x14ac:dyDescent="0.25">
      <c r="A273" s="18"/>
      <c r="B273" s="24" t="s">
        <v>86</v>
      </c>
      <c r="C273" s="25">
        <v>14041</v>
      </c>
      <c r="D273" s="15">
        <v>3</v>
      </c>
      <c r="E273" s="15">
        <v>0</v>
      </c>
      <c r="F273" s="15">
        <f t="shared" si="50"/>
        <v>7.2253894701604512E-4</v>
      </c>
      <c r="G273" s="15">
        <f t="shared" si="51"/>
        <v>4.0349697377269674E-4</v>
      </c>
      <c r="H273" s="15">
        <f t="shared" si="52"/>
        <v>0</v>
      </c>
      <c r="I273" s="15">
        <f t="shared" si="48"/>
        <v>1.1260359207887418E-3</v>
      </c>
      <c r="J273" s="31">
        <f t="shared" si="49"/>
        <v>0.15764502891042384</v>
      </c>
      <c r="K273" s="17">
        <v>0</v>
      </c>
    </row>
    <row r="274" spans="1:11" x14ac:dyDescent="0.25">
      <c r="A274" s="18"/>
      <c r="B274" s="24" t="s">
        <v>87</v>
      </c>
      <c r="C274" s="25">
        <v>5461</v>
      </c>
      <c r="D274" s="15">
        <v>3</v>
      </c>
      <c r="E274" s="15">
        <v>0</v>
      </c>
      <c r="F274" s="15">
        <f t="shared" si="50"/>
        <v>2.810188155868259E-4</v>
      </c>
      <c r="G274" s="15">
        <f t="shared" si="51"/>
        <v>4.0349697377269674E-4</v>
      </c>
      <c r="H274" s="15">
        <f t="shared" si="52"/>
        <v>0</v>
      </c>
      <c r="I274" s="15">
        <f t="shared" si="48"/>
        <v>6.8451578935952264E-4</v>
      </c>
      <c r="J274" s="31">
        <f t="shared" si="49"/>
        <v>9.5832210510333166E-2</v>
      </c>
      <c r="K274" s="17">
        <v>0</v>
      </c>
    </row>
    <row r="275" spans="1:11" x14ac:dyDescent="0.25">
      <c r="A275" s="18"/>
      <c r="B275" s="24" t="s">
        <v>88</v>
      </c>
      <c r="C275" s="25">
        <v>6721.95</v>
      </c>
      <c r="D275" s="15">
        <v>4</v>
      </c>
      <c r="E275" s="15">
        <v>1</v>
      </c>
      <c r="F275" s="15">
        <f t="shared" si="50"/>
        <v>3.4590632254786016E-4</v>
      </c>
      <c r="G275" s="15">
        <f t="shared" si="51"/>
        <v>5.3799596503026229E-4</v>
      </c>
      <c r="H275" s="15">
        <f t="shared" si="52"/>
        <v>5.3191489361702126E-3</v>
      </c>
      <c r="I275" s="15">
        <f t="shared" si="48"/>
        <v>6.2030512237483352E-3</v>
      </c>
      <c r="J275" s="31">
        <f t="shared" si="49"/>
        <v>0.86842717132476688</v>
      </c>
      <c r="K275" s="17">
        <v>1</v>
      </c>
    </row>
    <row r="276" spans="1:11" x14ac:dyDescent="0.25">
      <c r="A276" s="18"/>
      <c r="B276" s="24" t="s">
        <v>89</v>
      </c>
      <c r="C276" s="25">
        <v>28198.45</v>
      </c>
      <c r="D276" s="15">
        <v>13</v>
      </c>
      <c r="E276" s="15">
        <v>0</v>
      </c>
      <c r="F276" s="15">
        <f t="shared" si="50"/>
        <v>1.4510703205245067E-3</v>
      </c>
      <c r="G276" s="15">
        <f t="shared" si="51"/>
        <v>1.7484868863483524E-3</v>
      </c>
      <c r="H276" s="15">
        <f t="shared" si="52"/>
        <v>0</v>
      </c>
      <c r="I276" s="15">
        <f t="shared" si="48"/>
        <v>3.1995572068728591E-3</v>
      </c>
      <c r="J276" s="31">
        <f t="shared" si="49"/>
        <v>0.44793800896220026</v>
      </c>
      <c r="K276" s="17">
        <v>1</v>
      </c>
    </row>
    <row r="277" spans="1:11" x14ac:dyDescent="0.25">
      <c r="A277" s="18"/>
      <c r="B277" s="24" t="s">
        <v>90</v>
      </c>
      <c r="C277" s="25">
        <v>11649</v>
      </c>
      <c r="D277" s="15">
        <v>2</v>
      </c>
      <c r="E277" s="15">
        <v>0</v>
      </c>
      <c r="F277" s="15">
        <f t="shared" si="50"/>
        <v>5.9944848613274759E-4</v>
      </c>
      <c r="G277" s="15">
        <f t="shared" si="51"/>
        <v>2.6899798251513114E-4</v>
      </c>
      <c r="H277" s="15">
        <f t="shared" si="52"/>
        <v>0</v>
      </c>
      <c r="I277" s="15">
        <f t="shared" si="48"/>
        <v>8.6844646864787868E-4</v>
      </c>
      <c r="J277" s="31">
        <f t="shared" si="49"/>
        <v>0.12158250561070301</v>
      </c>
      <c r="K277" s="17">
        <v>0</v>
      </c>
    </row>
    <row r="278" spans="1:11" x14ac:dyDescent="0.25">
      <c r="A278" s="18"/>
      <c r="B278" s="24" t="s">
        <v>91</v>
      </c>
      <c r="C278" s="25">
        <v>133300.88</v>
      </c>
      <c r="D278" s="15">
        <v>9</v>
      </c>
      <c r="E278" s="15">
        <v>0</v>
      </c>
      <c r="F278" s="15">
        <f t="shared" si="50"/>
        <v>6.8595596803299047E-3</v>
      </c>
      <c r="G278" s="15">
        <f t="shared" si="51"/>
        <v>1.2104909213180902E-3</v>
      </c>
      <c r="H278" s="15">
        <f t="shared" si="52"/>
        <v>0</v>
      </c>
      <c r="I278" s="15">
        <f t="shared" si="48"/>
        <v>8.0700506016479941E-3</v>
      </c>
      <c r="J278" s="31">
        <f t="shared" si="49"/>
        <v>1.1298070842307191</v>
      </c>
      <c r="K278" s="17">
        <v>1</v>
      </c>
    </row>
    <row r="279" spans="1:11" x14ac:dyDescent="0.25">
      <c r="A279" s="18"/>
      <c r="B279" s="24" t="s">
        <v>92</v>
      </c>
      <c r="C279" s="25">
        <v>10274.200000000001</v>
      </c>
      <c r="D279" s="15">
        <v>7</v>
      </c>
      <c r="E279" s="15">
        <v>0</v>
      </c>
      <c r="F279" s="15">
        <f t="shared" si="50"/>
        <v>5.2870234665851801E-4</v>
      </c>
      <c r="G279" s="15">
        <f t="shared" si="51"/>
        <v>9.4149293880295903E-4</v>
      </c>
      <c r="H279" s="15">
        <f t="shared" si="52"/>
        <v>0</v>
      </c>
      <c r="I279" s="15">
        <f t="shared" si="48"/>
        <v>1.470195285461477E-3</v>
      </c>
      <c r="J279" s="31">
        <f t="shared" si="49"/>
        <v>0.20582733996460678</v>
      </c>
      <c r="K279" s="17">
        <v>0</v>
      </c>
    </row>
    <row r="280" spans="1:11" x14ac:dyDescent="0.25">
      <c r="A280" s="18"/>
      <c r="B280" s="24" t="s">
        <v>93</v>
      </c>
      <c r="C280" s="25">
        <v>250</v>
      </c>
      <c r="D280" s="15">
        <v>1</v>
      </c>
      <c r="E280" s="15">
        <v>0</v>
      </c>
      <c r="F280" s="15">
        <f t="shared" si="50"/>
        <v>1.286480569432457E-5</v>
      </c>
      <c r="G280" s="15">
        <f t="shared" si="51"/>
        <v>1.3449899125756557E-4</v>
      </c>
      <c r="H280" s="15">
        <f t="shared" si="52"/>
        <v>0</v>
      </c>
      <c r="I280" s="15">
        <f t="shared" si="48"/>
        <v>1.4736379695189013E-4</v>
      </c>
      <c r="J280" s="31">
        <f t="shared" si="49"/>
        <v>2.0630931573264618E-2</v>
      </c>
      <c r="K280" s="17">
        <v>0</v>
      </c>
    </row>
    <row r="281" spans="1:11" x14ac:dyDescent="0.25">
      <c r="A281" s="18"/>
      <c r="B281" s="24" t="s">
        <v>94</v>
      </c>
      <c r="C281" s="25">
        <v>11223.16</v>
      </c>
      <c r="D281" s="15">
        <v>6</v>
      </c>
      <c r="E281" s="15">
        <v>0</v>
      </c>
      <c r="F281" s="15">
        <f t="shared" si="50"/>
        <v>5.7753509070526297E-4</v>
      </c>
      <c r="G281" s="15">
        <f t="shared" si="51"/>
        <v>8.0699394754539348E-4</v>
      </c>
      <c r="H281" s="15">
        <f t="shared" si="52"/>
        <v>0</v>
      </c>
      <c r="I281" s="15">
        <f t="shared" si="48"/>
        <v>1.3845290382506563E-3</v>
      </c>
      <c r="J281" s="31">
        <f t="shared" si="49"/>
        <v>0.1938340653550919</v>
      </c>
      <c r="K281" s="17">
        <v>0</v>
      </c>
    </row>
    <row r="282" spans="1:11" x14ac:dyDescent="0.25">
      <c r="A282" s="18"/>
      <c r="B282" s="24" t="s">
        <v>95</v>
      </c>
      <c r="C282" s="25">
        <v>3900</v>
      </c>
      <c r="D282" s="15">
        <v>3</v>
      </c>
      <c r="E282" s="15">
        <v>0</v>
      </c>
      <c r="F282" s="15">
        <f t="shared" si="50"/>
        <v>2.006909688314633E-4</v>
      </c>
      <c r="G282" s="15">
        <f t="shared" si="51"/>
        <v>4.0349697377269674E-4</v>
      </c>
      <c r="H282" s="15">
        <f t="shared" si="52"/>
        <v>0</v>
      </c>
      <c r="I282" s="15">
        <f t="shared" si="48"/>
        <v>6.0418794260416004E-4</v>
      </c>
      <c r="J282" s="31">
        <f t="shared" si="49"/>
        <v>8.4586311964582411E-2</v>
      </c>
      <c r="K282" s="17">
        <v>0</v>
      </c>
    </row>
    <row r="283" spans="1:11" x14ac:dyDescent="0.25">
      <c r="A283" s="18"/>
      <c r="B283" s="24" t="s">
        <v>96</v>
      </c>
      <c r="C283" s="25">
        <v>6486.92</v>
      </c>
      <c r="D283" s="15">
        <v>3</v>
      </c>
      <c r="E283" s="15">
        <v>0</v>
      </c>
      <c r="F283" s="15">
        <f t="shared" si="50"/>
        <v>3.3381186141851176E-4</v>
      </c>
      <c r="G283" s="15">
        <f t="shared" si="51"/>
        <v>4.0349697377269674E-4</v>
      </c>
      <c r="H283" s="15">
        <f t="shared" si="52"/>
        <v>0</v>
      </c>
      <c r="I283" s="15">
        <f t="shared" si="48"/>
        <v>7.3730883519120851E-4</v>
      </c>
      <c r="J283" s="31">
        <f t="shared" si="49"/>
        <v>0.10322323692676919</v>
      </c>
      <c r="K283" s="17">
        <v>0</v>
      </c>
    </row>
    <row r="284" spans="1:11" x14ac:dyDescent="0.25">
      <c r="A284" s="18"/>
      <c r="B284" s="24" t="s">
        <v>97</v>
      </c>
      <c r="C284" s="25">
        <v>43620.800000000003</v>
      </c>
      <c r="D284" s="15">
        <v>12</v>
      </c>
      <c r="E284" s="15">
        <v>1</v>
      </c>
      <c r="F284" s="15">
        <f t="shared" si="50"/>
        <v>2.244692464923973E-3</v>
      </c>
      <c r="G284" s="15">
        <f t="shared" si="51"/>
        <v>1.613987895090787E-3</v>
      </c>
      <c r="H284" s="15">
        <f t="shared" si="52"/>
        <v>5.3191489361702126E-3</v>
      </c>
      <c r="I284" s="15">
        <f t="shared" si="48"/>
        <v>9.1778292961849726E-3</v>
      </c>
      <c r="J284" s="31">
        <f t="shared" si="49"/>
        <v>1.2848961014658962</v>
      </c>
      <c r="K284" s="17">
        <v>1</v>
      </c>
    </row>
    <row r="285" spans="1:11" x14ac:dyDescent="0.25">
      <c r="A285" s="18"/>
      <c r="B285" s="24" t="s">
        <v>98</v>
      </c>
      <c r="C285" s="25">
        <v>3521.4</v>
      </c>
      <c r="D285" s="15">
        <v>1</v>
      </c>
      <c r="E285" s="15">
        <v>0</v>
      </c>
      <c r="F285" s="15">
        <f t="shared" si="50"/>
        <v>1.8120850708797817E-4</v>
      </c>
      <c r="G285" s="15">
        <f t="shared" si="51"/>
        <v>1.3449899125756557E-4</v>
      </c>
      <c r="H285" s="15">
        <f t="shared" si="52"/>
        <v>0</v>
      </c>
      <c r="I285" s="15">
        <f t="shared" si="48"/>
        <v>3.1570749834554374E-4</v>
      </c>
      <c r="J285" s="31">
        <f t="shared" si="49"/>
        <v>4.4199049768376124E-2</v>
      </c>
      <c r="K285" s="17">
        <v>0</v>
      </c>
    </row>
    <row r="286" spans="1:11" x14ac:dyDescent="0.25">
      <c r="A286" s="18"/>
      <c r="B286" s="24" t="s">
        <v>99</v>
      </c>
      <c r="C286" s="25">
        <v>2964.5</v>
      </c>
      <c r="D286" s="15">
        <v>1</v>
      </c>
      <c r="E286" s="15">
        <v>0</v>
      </c>
      <c r="F286" s="15">
        <f t="shared" si="50"/>
        <v>1.5255086592330078E-4</v>
      </c>
      <c r="G286" s="15">
        <f t="shared" si="51"/>
        <v>1.3449899125756557E-4</v>
      </c>
      <c r="H286" s="15">
        <f t="shared" si="52"/>
        <v>0</v>
      </c>
      <c r="I286" s="15">
        <f t="shared" si="48"/>
        <v>2.8704985718086638E-4</v>
      </c>
      <c r="J286" s="31">
        <f t="shared" si="49"/>
        <v>4.0186980005321296E-2</v>
      </c>
      <c r="K286" s="17">
        <v>0</v>
      </c>
    </row>
    <row r="287" spans="1:11" x14ac:dyDescent="0.25">
      <c r="A287" s="18"/>
      <c r="B287" s="24" t="s">
        <v>100</v>
      </c>
      <c r="C287" s="25">
        <v>2391.1999999999998</v>
      </c>
      <c r="D287" s="15">
        <v>1</v>
      </c>
      <c r="E287" s="15">
        <v>0</v>
      </c>
      <c r="F287" s="15">
        <f t="shared" si="50"/>
        <v>1.2304929350507562E-4</v>
      </c>
      <c r="G287" s="15">
        <f t="shared" si="51"/>
        <v>1.3449899125756557E-4</v>
      </c>
      <c r="H287" s="15">
        <f t="shared" si="52"/>
        <v>0</v>
      </c>
      <c r="I287" s="15">
        <f t="shared" si="48"/>
        <v>2.5754828476264122E-4</v>
      </c>
      <c r="J287" s="31">
        <f t="shared" si="49"/>
        <v>3.6056759866769775E-2</v>
      </c>
      <c r="K287" s="17">
        <v>0</v>
      </c>
    </row>
    <row r="288" spans="1:11" x14ac:dyDescent="0.25">
      <c r="A288" s="18"/>
      <c r="B288" s="24" t="s">
        <v>101</v>
      </c>
      <c r="C288" s="25">
        <v>6704.24</v>
      </c>
      <c r="D288" s="15">
        <v>2</v>
      </c>
      <c r="E288" s="15">
        <v>0</v>
      </c>
      <c r="F288" s="15">
        <f t="shared" si="50"/>
        <v>3.4499497971247423E-4</v>
      </c>
      <c r="G288" s="15">
        <f t="shared" si="51"/>
        <v>2.6899798251513114E-4</v>
      </c>
      <c r="H288" s="15">
        <f t="shared" si="52"/>
        <v>0</v>
      </c>
      <c r="I288" s="15">
        <f t="shared" si="48"/>
        <v>6.1399296222760537E-4</v>
      </c>
      <c r="J288" s="31">
        <f t="shared" si="49"/>
        <v>8.5959014711864748E-2</v>
      </c>
      <c r="K288" s="17">
        <v>0</v>
      </c>
    </row>
    <row r="289" spans="1:13" x14ac:dyDescent="0.25">
      <c r="A289" s="18"/>
      <c r="B289" s="24" t="s">
        <v>102</v>
      </c>
      <c r="C289" s="25">
        <v>9571.7999999999993</v>
      </c>
      <c r="D289" s="15">
        <v>3</v>
      </c>
      <c r="E289" s="15">
        <v>0</v>
      </c>
      <c r="F289" s="15">
        <f t="shared" si="50"/>
        <v>4.925573885797436E-4</v>
      </c>
      <c r="G289" s="15">
        <f t="shared" si="51"/>
        <v>4.0349697377269674E-4</v>
      </c>
      <c r="H289" s="15">
        <f t="shared" si="52"/>
        <v>0</v>
      </c>
      <c r="I289" s="15">
        <f t="shared" si="48"/>
        <v>8.9605436235244034E-4</v>
      </c>
      <c r="J289" s="31">
        <f t="shared" si="49"/>
        <v>0.12544761072934166</v>
      </c>
      <c r="K289" s="17">
        <v>0</v>
      </c>
    </row>
    <row r="290" spans="1:13" x14ac:dyDescent="0.25">
      <c r="A290" s="18"/>
      <c r="B290" s="24" t="s">
        <v>103</v>
      </c>
      <c r="C290" s="25">
        <v>1981.2</v>
      </c>
      <c r="D290" s="15">
        <v>1</v>
      </c>
      <c r="E290" s="15">
        <v>0</v>
      </c>
      <c r="F290" s="15">
        <f t="shared" si="50"/>
        <v>1.0195101216638335E-4</v>
      </c>
      <c r="G290" s="15">
        <f t="shared" si="51"/>
        <v>1.3449899125756557E-4</v>
      </c>
      <c r="H290" s="15">
        <f t="shared" si="52"/>
        <v>0</v>
      </c>
      <c r="I290" s="15">
        <f t="shared" si="48"/>
        <v>2.3645000342394892E-4</v>
      </c>
      <c r="J290" s="31">
        <f t="shared" si="49"/>
        <v>3.310300047935285E-2</v>
      </c>
      <c r="K290" s="17">
        <v>0</v>
      </c>
    </row>
    <row r="291" spans="1:13" x14ac:dyDescent="0.25">
      <c r="A291" s="18"/>
      <c r="B291" s="24" t="s">
        <v>104</v>
      </c>
      <c r="C291" s="25">
        <v>3095</v>
      </c>
      <c r="D291" s="15">
        <v>4</v>
      </c>
      <c r="E291" s="15">
        <v>0</v>
      </c>
      <c r="F291" s="15">
        <f t="shared" si="50"/>
        <v>1.5926629449573818E-4</v>
      </c>
      <c r="G291" s="15">
        <f t="shared" si="51"/>
        <v>5.3799596503026229E-4</v>
      </c>
      <c r="H291" s="15">
        <f t="shared" si="52"/>
        <v>0</v>
      </c>
      <c r="I291" s="15">
        <f t="shared" si="48"/>
        <v>6.9726225952600044E-4</v>
      </c>
      <c r="J291" s="31">
        <f t="shared" si="49"/>
        <v>9.7616716333640066E-2</v>
      </c>
      <c r="K291" s="17">
        <v>0</v>
      </c>
    </row>
    <row r="292" spans="1:13" x14ac:dyDescent="0.25">
      <c r="A292" s="18"/>
      <c r="B292" s="24" t="s">
        <v>105</v>
      </c>
      <c r="C292" s="25">
        <v>4822</v>
      </c>
      <c r="D292" s="15">
        <v>7</v>
      </c>
      <c r="E292" s="15">
        <v>0</v>
      </c>
      <c r="F292" s="15">
        <f t="shared" si="50"/>
        <v>2.4813637223213231E-4</v>
      </c>
      <c r="G292" s="15">
        <f t="shared" si="51"/>
        <v>9.4149293880295903E-4</v>
      </c>
      <c r="H292" s="15">
        <f t="shared" si="52"/>
        <v>0</v>
      </c>
      <c r="I292" s="15">
        <f t="shared" si="48"/>
        <v>1.1896293110350913E-3</v>
      </c>
      <c r="J292" s="31">
        <f t="shared" si="49"/>
        <v>0.16654810354491278</v>
      </c>
      <c r="K292" s="17">
        <v>0</v>
      </c>
    </row>
    <row r="293" spans="1:13" ht="15.75" thickBot="1" x14ac:dyDescent="0.3">
      <c r="A293" s="18"/>
      <c r="B293" s="24" t="s">
        <v>106</v>
      </c>
      <c r="C293" s="25">
        <v>1932</v>
      </c>
      <c r="D293" s="15">
        <v>1</v>
      </c>
      <c r="E293" s="15">
        <v>1</v>
      </c>
      <c r="F293" s="34">
        <f t="shared" si="50"/>
        <v>9.9419218405740275E-5</v>
      </c>
      <c r="G293" s="15">
        <f t="shared" si="51"/>
        <v>1.3449899125756557E-4</v>
      </c>
      <c r="H293" s="15">
        <f t="shared" si="52"/>
        <v>5.3191489361702126E-3</v>
      </c>
      <c r="I293" s="34">
        <f>F293+G293+H293</f>
        <v>5.5530671458335181E-3</v>
      </c>
      <c r="J293" s="31">
        <f>I293*140</f>
        <v>0.77742940041669251</v>
      </c>
      <c r="K293" s="17">
        <v>1</v>
      </c>
    </row>
    <row r="294" spans="1:13" ht="15.75" thickBot="1" x14ac:dyDescent="0.3">
      <c r="A294" s="27"/>
      <c r="B294" s="63" t="s">
        <v>42</v>
      </c>
      <c r="C294" s="28">
        <f>SUM(C231:C293)</f>
        <v>1430714.4799999997</v>
      </c>
      <c r="D294" s="20">
        <f>SUM(D231:D293)</f>
        <v>778</v>
      </c>
      <c r="E294" s="20">
        <f>SUM(E231:E293)</f>
        <v>14</v>
      </c>
      <c r="F294" s="142"/>
      <c r="G294" s="142"/>
      <c r="H294" s="142"/>
      <c r="I294" s="50"/>
      <c r="J294" s="51">
        <f>SUM(J231:J293)</f>
        <v>35.382445764651358</v>
      </c>
      <c r="K294" s="29">
        <f>SUM(K231:K293)</f>
        <v>35</v>
      </c>
      <c r="M294" s="1">
        <v>31</v>
      </c>
    </row>
    <row r="295" spans="1:13" x14ac:dyDescent="0.25">
      <c r="A295" s="52" t="s">
        <v>325</v>
      </c>
      <c r="B295" s="53" t="s">
        <v>326</v>
      </c>
      <c r="C295" s="54">
        <v>6998.78</v>
      </c>
      <c r="D295" s="16">
        <v>8</v>
      </c>
      <c r="E295" s="16">
        <v>1</v>
      </c>
      <c r="F295" s="16">
        <f t="shared" ref="F295:F305" si="53">0.35*C295/$C$532</f>
        <v>3.6015177918929963E-4</v>
      </c>
      <c r="G295" s="16">
        <f t="shared" ref="G295:G305" si="54">0.4*D295/$D$532</f>
        <v>1.0759919300605246E-3</v>
      </c>
      <c r="H295" s="16">
        <f t="shared" ref="H295:H305" si="55">0.25*E295/$E$532</f>
        <v>5.3191489361702126E-3</v>
      </c>
      <c r="I295" s="16">
        <f>F295+G295+H295</f>
        <v>6.7552926454200364E-3</v>
      </c>
      <c r="J295" s="55">
        <f>I295*140</f>
        <v>0.94574097035880511</v>
      </c>
      <c r="K295" s="56">
        <v>1</v>
      </c>
    </row>
    <row r="296" spans="1:13" x14ac:dyDescent="0.25">
      <c r="A296" s="13"/>
      <c r="B296" s="24" t="s">
        <v>327</v>
      </c>
      <c r="C296" s="25">
        <v>28700</v>
      </c>
      <c r="D296" s="15">
        <v>9</v>
      </c>
      <c r="E296" s="15">
        <v>0</v>
      </c>
      <c r="F296" s="15">
        <f t="shared" si="53"/>
        <v>1.4768796937084606E-3</v>
      </c>
      <c r="G296" s="15">
        <f t="shared" si="54"/>
        <v>1.2104909213180902E-3</v>
      </c>
      <c r="H296" s="15">
        <f t="shared" si="55"/>
        <v>0</v>
      </c>
      <c r="I296" s="16">
        <f t="shared" ref="I296:I305" si="56">F296+G296+H296</f>
        <v>2.6873706150265511E-3</v>
      </c>
      <c r="J296" s="55">
        <f t="shared" ref="J296:J305" si="57">I296*140</f>
        <v>0.37623188610371716</v>
      </c>
      <c r="K296" s="17">
        <v>1</v>
      </c>
    </row>
    <row r="297" spans="1:13" x14ac:dyDescent="0.25">
      <c r="A297" s="18"/>
      <c r="B297" s="24" t="s">
        <v>328</v>
      </c>
      <c r="C297" s="25">
        <v>12435</v>
      </c>
      <c r="D297" s="15">
        <v>4</v>
      </c>
      <c r="E297" s="15">
        <v>0</v>
      </c>
      <c r="F297" s="15">
        <f t="shared" si="53"/>
        <v>6.3989543523570416E-4</v>
      </c>
      <c r="G297" s="15">
        <f t="shared" si="54"/>
        <v>5.3799596503026229E-4</v>
      </c>
      <c r="H297" s="15">
        <f t="shared" si="55"/>
        <v>0</v>
      </c>
      <c r="I297" s="16">
        <f t="shared" si="56"/>
        <v>1.1778914002659666E-3</v>
      </c>
      <c r="J297" s="55">
        <f t="shared" si="57"/>
        <v>0.16490479603723532</v>
      </c>
      <c r="K297" s="17">
        <v>0</v>
      </c>
    </row>
    <row r="298" spans="1:13" x14ac:dyDescent="0.25">
      <c r="A298" s="18"/>
      <c r="B298" s="24" t="s">
        <v>329</v>
      </c>
      <c r="C298" s="25">
        <v>24081.73</v>
      </c>
      <c r="D298" s="15">
        <v>8</v>
      </c>
      <c r="E298" s="15">
        <v>0</v>
      </c>
      <c r="F298" s="15">
        <f t="shared" si="53"/>
        <v>1.2392271089327472E-3</v>
      </c>
      <c r="G298" s="15">
        <f t="shared" si="54"/>
        <v>1.0759919300605246E-3</v>
      </c>
      <c r="H298" s="15">
        <f t="shared" si="55"/>
        <v>0</v>
      </c>
      <c r="I298" s="16">
        <f t="shared" si="56"/>
        <v>2.3152190389932716E-3</v>
      </c>
      <c r="J298" s="55">
        <f t="shared" si="57"/>
        <v>0.324130665459058</v>
      </c>
      <c r="K298" s="17">
        <v>0</v>
      </c>
    </row>
    <row r="299" spans="1:13" x14ac:dyDescent="0.25">
      <c r="A299" s="18"/>
      <c r="B299" s="24" t="s">
        <v>330</v>
      </c>
      <c r="C299" s="25">
        <v>8400</v>
      </c>
      <c r="D299" s="15">
        <v>3</v>
      </c>
      <c r="E299" s="15">
        <v>0</v>
      </c>
      <c r="F299" s="15">
        <f t="shared" si="53"/>
        <v>4.3225747132930557E-4</v>
      </c>
      <c r="G299" s="15">
        <f t="shared" si="54"/>
        <v>4.0349697377269674E-4</v>
      </c>
      <c r="H299" s="15">
        <f t="shared" si="55"/>
        <v>0</v>
      </c>
      <c r="I299" s="16">
        <f t="shared" si="56"/>
        <v>8.3575444510200231E-4</v>
      </c>
      <c r="J299" s="55">
        <f t="shared" si="57"/>
        <v>0.11700562231428033</v>
      </c>
      <c r="K299" s="17">
        <v>0</v>
      </c>
    </row>
    <row r="300" spans="1:13" x14ac:dyDescent="0.25">
      <c r="A300" s="18"/>
      <c r="B300" s="24" t="s">
        <v>331</v>
      </c>
      <c r="C300" s="25">
        <v>10884.650000000001</v>
      </c>
      <c r="D300" s="15">
        <v>4</v>
      </c>
      <c r="E300" s="15">
        <v>0</v>
      </c>
      <c r="F300" s="15">
        <f t="shared" si="53"/>
        <v>5.6011562920291972E-4</v>
      </c>
      <c r="G300" s="15">
        <f t="shared" si="54"/>
        <v>5.3799596503026229E-4</v>
      </c>
      <c r="H300" s="15">
        <f t="shared" si="55"/>
        <v>0</v>
      </c>
      <c r="I300" s="16">
        <f t="shared" si="56"/>
        <v>1.0981115942331819E-3</v>
      </c>
      <c r="J300" s="55">
        <f t="shared" si="57"/>
        <v>0.15373562319264547</v>
      </c>
      <c r="K300" s="17">
        <v>0</v>
      </c>
    </row>
    <row r="301" spans="1:13" x14ac:dyDescent="0.25">
      <c r="A301" s="18"/>
      <c r="B301" s="24" t="s">
        <v>332</v>
      </c>
      <c r="C301" s="25">
        <v>3500</v>
      </c>
      <c r="D301" s="15">
        <v>3</v>
      </c>
      <c r="E301" s="15">
        <v>0</v>
      </c>
      <c r="F301" s="15">
        <f t="shared" si="53"/>
        <v>1.80107279720544E-4</v>
      </c>
      <c r="G301" s="15">
        <f t="shared" si="54"/>
        <v>4.0349697377269674E-4</v>
      </c>
      <c r="H301" s="15">
        <f t="shared" si="55"/>
        <v>0</v>
      </c>
      <c r="I301" s="16">
        <f t="shared" si="56"/>
        <v>5.8360425349324077E-4</v>
      </c>
      <c r="J301" s="55">
        <f t="shared" si="57"/>
        <v>8.1704595489053705E-2</v>
      </c>
      <c r="K301" s="17">
        <v>0</v>
      </c>
    </row>
    <row r="302" spans="1:13" x14ac:dyDescent="0.25">
      <c r="A302" s="18"/>
      <c r="B302" s="24" t="s">
        <v>66</v>
      </c>
      <c r="C302" s="25">
        <v>1050</v>
      </c>
      <c r="D302" s="15">
        <v>1</v>
      </c>
      <c r="E302" s="15">
        <v>0</v>
      </c>
      <c r="F302" s="34">
        <f t="shared" si="53"/>
        <v>5.4032183916163197E-5</v>
      </c>
      <c r="G302" s="15">
        <f t="shared" si="54"/>
        <v>1.3449899125756557E-4</v>
      </c>
      <c r="H302" s="15">
        <f t="shared" si="55"/>
        <v>0</v>
      </c>
      <c r="I302" s="57">
        <f>F302+G302+H302</f>
        <v>1.8853117517372877E-4</v>
      </c>
      <c r="J302" s="55">
        <f t="shared" si="57"/>
        <v>2.6394364524322027E-2</v>
      </c>
      <c r="K302" s="17">
        <v>0</v>
      </c>
    </row>
    <row r="303" spans="1:13" x14ac:dyDescent="0.25">
      <c r="A303" s="18"/>
      <c r="B303" s="24" t="s">
        <v>333</v>
      </c>
      <c r="C303" s="25">
        <v>3000</v>
      </c>
      <c r="D303" s="15">
        <v>1</v>
      </c>
      <c r="E303" s="15">
        <v>0</v>
      </c>
      <c r="F303" s="15">
        <f t="shared" si="53"/>
        <v>1.5437766833189485E-4</v>
      </c>
      <c r="G303" s="15">
        <f t="shared" si="54"/>
        <v>1.3449899125756557E-4</v>
      </c>
      <c r="H303" s="15">
        <f t="shared" si="55"/>
        <v>0</v>
      </c>
      <c r="I303" s="16">
        <f t="shared" si="56"/>
        <v>2.8887665958946039E-4</v>
      </c>
      <c r="J303" s="55">
        <f t="shared" si="57"/>
        <v>4.0442732342524455E-2</v>
      </c>
      <c r="K303" s="17">
        <v>0</v>
      </c>
    </row>
    <row r="304" spans="1:13" x14ac:dyDescent="0.25">
      <c r="A304" s="18"/>
      <c r="B304" s="24" t="s">
        <v>334</v>
      </c>
      <c r="C304" s="25">
        <v>3850</v>
      </c>
      <c r="D304" s="15">
        <v>2</v>
      </c>
      <c r="E304" s="15">
        <v>0</v>
      </c>
      <c r="F304" s="15">
        <f t="shared" si="53"/>
        <v>1.9811800769259838E-4</v>
      </c>
      <c r="G304" s="15">
        <f t="shared" si="54"/>
        <v>2.6899798251513114E-4</v>
      </c>
      <c r="H304" s="15">
        <f t="shared" si="55"/>
        <v>0</v>
      </c>
      <c r="I304" s="16">
        <f t="shared" si="56"/>
        <v>4.6711599020772955E-4</v>
      </c>
      <c r="J304" s="55">
        <f t="shared" si="57"/>
        <v>6.5396238629082143E-2</v>
      </c>
      <c r="K304" s="17">
        <v>0</v>
      </c>
    </row>
    <row r="305" spans="1:13" ht="15.75" thickBot="1" x14ac:dyDescent="0.3">
      <c r="A305" s="36"/>
      <c r="B305" s="37" t="s">
        <v>335</v>
      </c>
      <c r="C305" s="38"/>
      <c r="D305" s="39"/>
      <c r="E305" s="39">
        <v>1</v>
      </c>
      <c r="F305" s="16">
        <f t="shared" si="53"/>
        <v>0</v>
      </c>
      <c r="G305" s="16">
        <f t="shared" si="54"/>
        <v>0</v>
      </c>
      <c r="H305" s="16">
        <f t="shared" si="55"/>
        <v>5.3191489361702126E-3</v>
      </c>
      <c r="I305" s="16">
        <f t="shared" si="56"/>
        <v>5.3191489361702126E-3</v>
      </c>
      <c r="J305" s="55">
        <f t="shared" si="57"/>
        <v>0.74468085106382975</v>
      </c>
      <c r="K305" s="40">
        <v>1</v>
      </c>
    </row>
    <row r="306" spans="1:13" ht="15.75" thickBot="1" x14ac:dyDescent="0.3">
      <c r="A306" s="44"/>
      <c r="B306" s="43" t="s">
        <v>42</v>
      </c>
      <c r="C306" s="28">
        <f>SUM(C295:C304)</f>
        <v>102900.16</v>
      </c>
      <c r="D306" s="20">
        <f>SUM(D295:D304)</f>
        <v>43</v>
      </c>
      <c r="E306" s="20">
        <f>SUM(E295:E305)</f>
        <v>2</v>
      </c>
      <c r="F306" s="102"/>
      <c r="G306" s="102"/>
      <c r="H306" s="102"/>
      <c r="I306" s="20"/>
      <c r="J306" s="21">
        <f>SUM(J295:J305)</f>
        <v>3.0403683455145543</v>
      </c>
      <c r="K306" s="29">
        <f>SUM(K295:K305)</f>
        <v>3</v>
      </c>
      <c r="M306" s="1">
        <v>2</v>
      </c>
    </row>
    <row r="307" spans="1:13" x14ac:dyDescent="0.25">
      <c r="A307" s="78" t="s">
        <v>490</v>
      </c>
      <c r="B307" s="79" t="s">
        <v>491</v>
      </c>
      <c r="C307" s="80">
        <v>4954.25</v>
      </c>
      <c r="D307" s="81">
        <v>2</v>
      </c>
      <c r="E307" s="81">
        <v>0</v>
      </c>
      <c r="F307" s="81">
        <f t="shared" ref="F307:F319" si="58">0.35*C307/$C$532</f>
        <v>2.5494185444442999E-4</v>
      </c>
      <c r="G307" s="81">
        <f t="shared" ref="G307:G319" si="59">0.4*D307/$D$532</f>
        <v>2.6899798251513114E-4</v>
      </c>
      <c r="H307" s="81">
        <f t="shared" ref="H307:H319" si="60">0.25*E307/$E$532</f>
        <v>0</v>
      </c>
      <c r="I307" s="81">
        <f>F307+G307+H307</f>
        <v>5.2393983695956108E-4</v>
      </c>
      <c r="J307" s="84">
        <f>I307*140</f>
        <v>7.3351577174338545E-2</v>
      </c>
      <c r="K307" s="85">
        <v>0</v>
      </c>
    </row>
    <row r="308" spans="1:13" x14ac:dyDescent="0.25">
      <c r="A308" s="67"/>
      <c r="B308" s="68" t="s">
        <v>492</v>
      </c>
      <c r="C308" s="69">
        <v>3388.2</v>
      </c>
      <c r="D308" s="70">
        <v>1</v>
      </c>
      <c r="E308" s="70">
        <v>0</v>
      </c>
      <c r="F308" s="70">
        <f t="shared" si="58"/>
        <v>1.7435413861404203E-4</v>
      </c>
      <c r="G308" s="70">
        <f t="shared" si="59"/>
        <v>1.3449899125756557E-4</v>
      </c>
      <c r="H308" s="70">
        <f t="shared" si="60"/>
        <v>0</v>
      </c>
      <c r="I308" s="70">
        <f t="shared" ref="I308:I319" si="61">F308+G308+H308</f>
        <v>3.088531298716076E-4</v>
      </c>
      <c r="J308" s="112">
        <f t="shared" ref="J308:J319" si="62">I308*140</f>
        <v>4.3239438182025067E-2</v>
      </c>
      <c r="K308" s="71">
        <v>0</v>
      </c>
    </row>
    <row r="309" spans="1:13" x14ac:dyDescent="0.25">
      <c r="A309" s="72"/>
      <c r="B309" s="68" t="s">
        <v>493</v>
      </c>
      <c r="C309" s="69">
        <v>3578</v>
      </c>
      <c r="D309" s="70">
        <v>1</v>
      </c>
      <c r="E309" s="70">
        <v>0</v>
      </c>
      <c r="F309" s="70">
        <f t="shared" si="58"/>
        <v>1.8412109909717324E-4</v>
      </c>
      <c r="G309" s="70">
        <f t="shared" si="59"/>
        <v>1.3449899125756557E-4</v>
      </c>
      <c r="H309" s="70">
        <f t="shared" si="60"/>
        <v>0</v>
      </c>
      <c r="I309" s="70">
        <f t="shared" si="61"/>
        <v>3.1862009035473881E-4</v>
      </c>
      <c r="J309" s="112">
        <f t="shared" si="62"/>
        <v>4.460681264966343E-2</v>
      </c>
      <c r="K309" s="71">
        <v>0</v>
      </c>
    </row>
    <row r="310" spans="1:13" x14ac:dyDescent="0.25">
      <c r="A310" s="72"/>
      <c r="B310" s="68" t="s">
        <v>494</v>
      </c>
      <c r="C310" s="69">
        <v>2261.4899999999998</v>
      </c>
      <c r="D310" s="70">
        <v>1</v>
      </c>
      <c r="E310" s="70">
        <v>0</v>
      </c>
      <c r="F310" s="70">
        <f t="shared" si="58"/>
        <v>1.1637451771863227E-4</v>
      </c>
      <c r="G310" s="70">
        <f t="shared" si="59"/>
        <v>1.3449899125756557E-4</v>
      </c>
      <c r="H310" s="70">
        <f t="shared" si="60"/>
        <v>0</v>
      </c>
      <c r="I310" s="70">
        <f t="shared" si="61"/>
        <v>2.5087350897619787E-4</v>
      </c>
      <c r="J310" s="112">
        <f t="shared" si="62"/>
        <v>3.5122291256667701E-2</v>
      </c>
      <c r="K310" s="71">
        <v>0</v>
      </c>
    </row>
    <row r="311" spans="1:13" x14ac:dyDescent="0.25">
      <c r="A311" s="72"/>
      <c r="B311" s="68" t="s">
        <v>495</v>
      </c>
      <c r="C311" s="69">
        <v>3407.4</v>
      </c>
      <c r="D311" s="70">
        <v>1</v>
      </c>
      <c r="E311" s="70">
        <v>0</v>
      </c>
      <c r="F311" s="70">
        <f t="shared" si="58"/>
        <v>1.7534215569136615E-4</v>
      </c>
      <c r="G311" s="70">
        <f t="shared" si="59"/>
        <v>1.3449899125756557E-4</v>
      </c>
      <c r="H311" s="70">
        <f t="shared" si="60"/>
        <v>0</v>
      </c>
      <c r="I311" s="70">
        <f t="shared" si="61"/>
        <v>3.0984114694893169E-4</v>
      </c>
      <c r="J311" s="112">
        <f t="shared" si="62"/>
        <v>4.3377760572850435E-2</v>
      </c>
      <c r="K311" s="71">
        <v>0</v>
      </c>
    </row>
    <row r="312" spans="1:13" x14ac:dyDescent="0.25">
      <c r="A312" s="72"/>
      <c r="B312" s="68" t="s">
        <v>496</v>
      </c>
      <c r="C312" s="69">
        <v>10510.05</v>
      </c>
      <c r="D312" s="70">
        <v>3</v>
      </c>
      <c r="E312" s="70">
        <v>0</v>
      </c>
      <c r="F312" s="70">
        <f t="shared" si="58"/>
        <v>5.4083900435054368E-4</v>
      </c>
      <c r="G312" s="70">
        <f t="shared" si="59"/>
        <v>4.0349697377269674E-4</v>
      </c>
      <c r="H312" s="70">
        <f t="shared" si="60"/>
        <v>0</v>
      </c>
      <c r="I312" s="70">
        <f t="shared" si="61"/>
        <v>9.4433597812324042E-4</v>
      </c>
      <c r="J312" s="112">
        <f t="shared" si="62"/>
        <v>0.13220703693725366</v>
      </c>
      <c r="K312" s="71">
        <v>0</v>
      </c>
    </row>
    <row r="313" spans="1:13" x14ac:dyDescent="0.25">
      <c r="A313" s="72"/>
      <c r="B313" s="68" t="s">
        <v>497</v>
      </c>
      <c r="C313" s="69">
        <v>1350</v>
      </c>
      <c r="D313" s="70">
        <v>1</v>
      </c>
      <c r="E313" s="70">
        <v>0</v>
      </c>
      <c r="F313" s="126">
        <f t="shared" si="58"/>
        <v>6.9469950749352668E-5</v>
      </c>
      <c r="G313" s="70">
        <f t="shared" si="59"/>
        <v>1.3449899125756557E-4</v>
      </c>
      <c r="H313" s="70">
        <f t="shared" si="60"/>
        <v>0</v>
      </c>
      <c r="I313" s="126">
        <f>F313+G313+H313</f>
        <v>2.0396894200691823E-4</v>
      </c>
      <c r="J313" s="112">
        <f t="shared" si="62"/>
        <v>2.8555651880968553E-2</v>
      </c>
      <c r="K313" s="71">
        <v>0</v>
      </c>
    </row>
    <row r="314" spans="1:13" x14ac:dyDescent="0.25">
      <c r="A314" s="72"/>
      <c r="B314" s="68" t="s">
        <v>52</v>
      </c>
      <c r="C314" s="69">
        <v>6906.1</v>
      </c>
      <c r="D314" s="70">
        <v>2</v>
      </c>
      <c r="E314" s="70">
        <v>0</v>
      </c>
      <c r="F314" s="70">
        <f t="shared" si="58"/>
        <v>3.5538253842229964E-4</v>
      </c>
      <c r="G314" s="70">
        <f t="shared" si="59"/>
        <v>2.6899798251513114E-4</v>
      </c>
      <c r="H314" s="70">
        <f t="shared" si="60"/>
        <v>0</v>
      </c>
      <c r="I314" s="70">
        <f t="shared" si="61"/>
        <v>6.2438052093743079E-4</v>
      </c>
      <c r="J314" s="112">
        <f t="shared" si="62"/>
        <v>8.7413272931240307E-2</v>
      </c>
      <c r="K314" s="71">
        <v>0</v>
      </c>
    </row>
    <row r="315" spans="1:13" x14ac:dyDescent="0.25">
      <c r="A315" s="72"/>
      <c r="B315" s="68" t="s">
        <v>498</v>
      </c>
      <c r="C315" s="69">
        <v>900</v>
      </c>
      <c r="D315" s="70">
        <v>1</v>
      </c>
      <c r="E315" s="70">
        <v>0</v>
      </c>
      <c r="F315" s="111">
        <f t="shared" si="58"/>
        <v>4.6313300499568454E-5</v>
      </c>
      <c r="G315" s="70">
        <f t="shared" si="59"/>
        <v>1.3449899125756557E-4</v>
      </c>
      <c r="H315" s="70">
        <f t="shared" si="60"/>
        <v>0</v>
      </c>
      <c r="I315" s="111">
        <f>F315+G315+H315</f>
        <v>1.8081229175713403E-4</v>
      </c>
      <c r="J315" s="112">
        <f t="shared" si="62"/>
        <v>2.5313720845998762E-2</v>
      </c>
      <c r="K315" s="71">
        <v>0</v>
      </c>
    </row>
    <row r="316" spans="1:13" x14ac:dyDescent="0.25">
      <c r="A316" s="72"/>
      <c r="B316" s="68" t="s">
        <v>499</v>
      </c>
      <c r="C316" s="69">
        <v>5665.0499999999993</v>
      </c>
      <c r="D316" s="70">
        <v>2</v>
      </c>
      <c r="E316" s="70">
        <v>0</v>
      </c>
      <c r="F316" s="70">
        <f t="shared" si="58"/>
        <v>2.9151906999453356E-4</v>
      </c>
      <c r="G316" s="70">
        <f t="shared" si="59"/>
        <v>2.6899798251513114E-4</v>
      </c>
      <c r="H316" s="70">
        <f t="shared" si="60"/>
        <v>0</v>
      </c>
      <c r="I316" s="70">
        <f t="shared" si="61"/>
        <v>5.6051705250966476E-4</v>
      </c>
      <c r="J316" s="112">
        <f t="shared" si="62"/>
        <v>7.8472387351353062E-2</v>
      </c>
      <c r="K316" s="71">
        <v>0</v>
      </c>
    </row>
    <row r="317" spans="1:13" x14ac:dyDescent="0.25">
      <c r="A317" s="72"/>
      <c r="B317" s="68" t="s">
        <v>500</v>
      </c>
      <c r="C317" s="69">
        <v>875</v>
      </c>
      <c r="D317" s="70">
        <v>1</v>
      </c>
      <c r="E317" s="70">
        <v>0</v>
      </c>
      <c r="F317" s="111">
        <f t="shared" si="58"/>
        <v>4.5026819930135999E-5</v>
      </c>
      <c r="G317" s="70">
        <f t="shared" si="59"/>
        <v>1.3449899125756557E-4</v>
      </c>
      <c r="H317" s="70">
        <f t="shared" si="60"/>
        <v>0</v>
      </c>
      <c r="I317" s="111">
        <f>F317+G317+H317</f>
        <v>1.7952581118770158E-4</v>
      </c>
      <c r="J317" s="112">
        <f t="shared" si="62"/>
        <v>2.5133613566278221E-2</v>
      </c>
      <c r="K317" s="71">
        <v>0</v>
      </c>
    </row>
    <row r="318" spans="1:13" x14ac:dyDescent="0.25">
      <c r="A318" s="72"/>
      <c r="B318" s="68" t="s">
        <v>501</v>
      </c>
      <c r="C318" s="69">
        <v>0</v>
      </c>
      <c r="D318" s="70">
        <v>0</v>
      </c>
      <c r="E318" s="70">
        <v>1</v>
      </c>
      <c r="F318" s="70">
        <f t="shared" si="58"/>
        <v>0</v>
      </c>
      <c r="G318" s="70">
        <f t="shared" si="59"/>
        <v>0</v>
      </c>
      <c r="H318" s="70">
        <f t="shared" si="60"/>
        <v>5.3191489361702126E-3</v>
      </c>
      <c r="I318" s="70">
        <f t="shared" si="61"/>
        <v>5.3191489361702126E-3</v>
      </c>
      <c r="J318" s="112">
        <f t="shared" si="62"/>
        <v>0.74468085106382975</v>
      </c>
      <c r="K318" s="71">
        <v>1</v>
      </c>
    </row>
    <row r="319" spans="1:13" ht="15.75" thickBot="1" x14ac:dyDescent="0.3">
      <c r="A319" s="87"/>
      <c r="B319" s="88" t="s">
        <v>502</v>
      </c>
      <c r="C319" s="89">
        <v>0</v>
      </c>
      <c r="D319" s="90">
        <v>0</v>
      </c>
      <c r="E319" s="90">
        <v>1</v>
      </c>
      <c r="F319" s="90">
        <f t="shared" si="58"/>
        <v>0</v>
      </c>
      <c r="G319" s="90">
        <f t="shared" si="59"/>
        <v>0</v>
      </c>
      <c r="H319" s="90">
        <f t="shared" si="60"/>
        <v>5.3191489361702126E-3</v>
      </c>
      <c r="I319" s="90">
        <f t="shared" si="61"/>
        <v>5.3191489361702126E-3</v>
      </c>
      <c r="J319" s="122">
        <f t="shared" si="62"/>
        <v>0.74468085106382975</v>
      </c>
      <c r="K319" s="91">
        <v>1</v>
      </c>
    </row>
    <row r="320" spans="1:13" ht="15.75" thickBot="1" x14ac:dyDescent="0.3">
      <c r="A320" s="19"/>
      <c r="B320" s="73" t="s">
        <v>42</v>
      </c>
      <c r="C320" s="74">
        <f>SUM(C307:C317)</f>
        <v>43795.539999999994</v>
      </c>
      <c r="D320" s="75">
        <f>SUM(D307:D317)</f>
        <v>16</v>
      </c>
      <c r="E320" s="75">
        <f>SUM(E307:E319)</f>
        <v>2</v>
      </c>
      <c r="F320" s="110"/>
      <c r="G320" s="110"/>
      <c r="H320" s="110"/>
      <c r="I320" s="75"/>
      <c r="J320" s="76">
        <f>SUM(J307:J319)</f>
        <v>2.1061552654762972</v>
      </c>
      <c r="K320" s="77">
        <f>SUM(K307:K319)</f>
        <v>2</v>
      </c>
      <c r="M320" s="1">
        <v>2</v>
      </c>
    </row>
    <row r="321" spans="1:13" x14ac:dyDescent="0.25">
      <c r="A321" s="78" t="s">
        <v>518</v>
      </c>
      <c r="B321" s="79" t="s">
        <v>519</v>
      </c>
      <c r="C321" s="80">
        <v>0</v>
      </c>
      <c r="D321" s="81">
        <v>0</v>
      </c>
      <c r="E321" s="81">
        <v>1</v>
      </c>
      <c r="F321" s="81">
        <f>0.35*C321/$C$532</f>
        <v>0</v>
      </c>
      <c r="G321" s="81">
        <f>0.4*D321/$D$532</f>
        <v>0</v>
      </c>
      <c r="H321" s="81">
        <f>0.25*E321/$E$532</f>
        <v>5.3191489361702126E-3</v>
      </c>
      <c r="I321" s="81">
        <f>F321+G321+H321</f>
        <v>5.3191489361702126E-3</v>
      </c>
      <c r="J321" s="84">
        <f>I321*140</f>
        <v>0.74468085106382975</v>
      </c>
      <c r="K321" s="85">
        <v>1</v>
      </c>
    </row>
    <row r="322" spans="1:13" x14ac:dyDescent="0.25">
      <c r="A322" s="67"/>
      <c r="B322" s="127"/>
      <c r="C322" s="129"/>
      <c r="D322" s="130"/>
      <c r="E322" s="130"/>
      <c r="F322" s="130">
        <f>0.35*C322/$C$532</f>
        <v>0</v>
      </c>
      <c r="G322" s="130">
        <f>0.4*D322/$D$532</f>
        <v>0</v>
      </c>
      <c r="H322" s="130">
        <f>0.25*E322/$E$532</f>
        <v>0</v>
      </c>
      <c r="I322" s="131">
        <f>F322+G322+H322</f>
        <v>0</v>
      </c>
      <c r="J322" s="132">
        <f>I322*140</f>
        <v>0</v>
      </c>
      <c r="K322" s="133">
        <v>0</v>
      </c>
    </row>
    <row r="323" spans="1:13" ht="15.75" thickBot="1" x14ac:dyDescent="0.3">
      <c r="A323" s="87"/>
      <c r="B323" s="128"/>
      <c r="C323" s="134"/>
      <c r="D323" s="135"/>
      <c r="E323" s="135"/>
      <c r="F323" s="135">
        <f>0.35*C323/$C$532</f>
        <v>0</v>
      </c>
      <c r="G323" s="135">
        <f>0.4*D323/$D$532</f>
        <v>0</v>
      </c>
      <c r="H323" s="135">
        <f>0.25*E323/$E$532</f>
        <v>0</v>
      </c>
      <c r="I323" s="147">
        <f>F323+G323+H323</f>
        <v>0</v>
      </c>
      <c r="J323" s="148">
        <f>I323*140</f>
        <v>0</v>
      </c>
      <c r="K323" s="136">
        <v>0</v>
      </c>
    </row>
    <row r="324" spans="1:13" ht="15.75" thickBot="1" x14ac:dyDescent="0.3">
      <c r="A324" s="19"/>
      <c r="B324" s="73" t="s">
        <v>42</v>
      </c>
      <c r="C324" s="74">
        <f>SUM(C321:C323)</f>
        <v>0</v>
      </c>
      <c r="D324" s="75">
        <f>SUM(D321:D323)</f>
        <v>0</v>
      </c>
      <c r="E324" s="75">
        <f>SUM(E321:E323)</f>
        <v>1</v>
      </c>
      <c r="F324" s="75"/>
      <c r="G324" s="75"/>
      <c r="H324" s="75"/>
      <c r="I324" s="75">
        <f>SUM(I321:I323)</f>
        <v>5.3191489361702126E-3</v>
      </c>
      <c r="J324" s="76">
        <f>SUM(J321:J323)</f>
        <v>0.74468085106382975</v>
      </c>
      <c r="K324" s="77">
        <f>SUM(K321:K323)</f>
        <v>1</v>
      </c>
      <c r="M324" s="1">
        <v>1</v>
      </c>
    </row>
    <row r="325" spans="1:13" x14ac:dyDescent="0.25">
      <c r="A325" s="30" t="s">
        <v>107</v>
      </c>
      <c r="B325" s="143" t="s">
        <v>108</v>
      </c>
      <c r="C325" s="144">
        <v>19450</v>
      </c>
      <c r="D325" s="101">
        <v>5</v>
      </c>
      <c r="E325" s="16">
        <v>0</v>
      </c>
      <c r="F325" s="16">
        <f t="shared" ref="F325:F356" si="63">0.35*C325/$C$532</f>
        <v>1.0008818830184517E-3</v>
      </c>
      <c r="G325" s="16">
        <f t="shared" ref="G325:G356" si="64">0.4*D325/$D$532</f>
        <v>6.7249495628782783E-4</v>
      </c>
      <c r="H325" s="16">
        <f t="shared" ref="H325:H356" si="65">0.25*E325/$E$532</f>
        <v>0</v>
      </c>
      <c r="I325" s="16">
        <f>F325+G325+H325</f>
        <v>1.6733768393062795E-3</v>
      </c>
      <c r="J325" s="55">
        <f>I325*140</f>
        <v>0.23427275750287913</v>
      </c>
      <c r="K325" s="32">
        <v>0</v>
      </c>
    </row>
    <row r="326" spans="1:13" x14ac:dyDescent="0.25">
      <c r="A326" s="13"/>
      <c r="B326" s="24" t="s">
        <v>109</v>
      </c>
      <c r="C326" s="25">
        <v>4150</v>
      </c>
      <c r="D326" s="146">
        <v>2</v>
      </c>
      <c r="E326" s="15">
        <v>0</v>
      </c>
      <c r="F326" s="15">
        <f t="shared" si="63"/>
        <v>2.1355577452578786E-4</v>
      </c>
      <c r="G326" s="15">
        <f t="shared" si="64"/>
        <v>2.6899798251513114E-4</v>
      </c>
      <c r="H326" s="15">
        <f t="shared" si="65"/>
        <v>0</v>
      </c>
      <c r="I326" s="15">
        <f t="shared" ref="I326:I389" si="66">F326+G326+H326</f>
        <v>4.8255375704091903E-4</v>
      </c>
      <c r="J326" s="31">
        <f t="shared" ref="J326:J389" si="67">I326*140</f>
        <v>6.7557525985728659E-2</v>
      </c>
      <c r="K326" s="33">
        <v>0</v>
      </c>
    </row>
    <row r="327" spans="1:13" x14ac:dyDescent="0.25">
      <c r="A327" s="18"/>
      <c r="B327" s="24" t="s">
        <v>110</v>
      </c>
      <c r="C327" s="25">
        <v>4900</v>
      </c>
      <c r="D327" s="146">
        <v>2</v>
      </c>
      <c r="E327" s="15">
        <v>0</v>
      </c>
      <c r="F327" s="15">
        <f t="shared" si="63"/>
        <v>2.521501916087616E-4</v>
      </c>
      <c r="G327" s="15">
        <f t="shared" si="64"/>
        <v>2.6899798251513114E-4</v>
      </c>
      <c r="H327" s="15">
        <f t="shared" si="65"/>
        <v>0</v>
      </c>
      <c r="I327" s="15">
        <f t="shared" si="66"/>
        <v>5.2114817412389275E-4</v>
      </c>
      <c r="J327" s="31">
        <f t="shared" si="67"/>
        <v>7.2960744377344983E-2</v>
      </c>
      <c r="K327" s="33">
        <v>0</v>
      </c>
    </row>
    <row r="328" spans="1:13" x14ac:dyDescent="0.25">
      <c r="A328" s="18"/>
      <c r="B328" s="24" t="s">
        <v>111</v>
      </c>
      <c r="C328" s="25">
        <v>20744</v>
      </c>
      <c r="D328" s="146">
        <v>15</v>
      </c>
      <c r="E328" s="15">
        <v>0</v>
      </c>
      <c r="F328" s="15">
        <f t="shared" si="63"/>
        <v>1.0674701172922756E-3</v>
      </c>
      <c r="G328" s="15">
        <f t="shared" si="64"/>
        <v>2.0174848688634837E-3</v>
      </c>
      <c r="H328" s="15">
        <f t="shared" si="65"/>
        <v>0</v>
      </c>
      <c r="I328" s="15">
        <f t="shared" si="66"/>
        <v>3.0849549861557595E-3</v>
      </c>
      <c r="J328" s="31">
        <f t="shared" si="67"/>
        <v>0.43189369806180633</v>
      </c>
      <c r="K328" s="33">
        <v>1</v>
      </c>
    </row>
    <row r="329" spans="1:13" x14ac:dyDescent="0.25">
      <c r="A329" s="18"/>
      <c r="B329" s="24" t="s">
        <v>112</v>
      </c>
      <c r="C329" s="25">
        <v>6800</v>
      </c>
      <c r="D329" s="146">
        <v>3</v>
      </c>
      <c r="E329" s="15">
        <v>0</v>
      </c>
      <c r="F329" s="15">
        <f t="shared" si="63"/>
        <v>3.499227148856283E-4</v>
      </c>
      <c r="G329" s="15">
        <f t="shared" si="64"/>
        <v>4.0349697377269674E-4</v>
      </c>
      <c r="H329" s="15">
        <f t="shared" si="65"/>
        <v>0</v>
      </c>
      <c r="I329" s="15">
        <f t="shared" si="66"/>
        <v>7.5341968865832499E-4</v>
      </c>
      <c r="J329" s="31">
        <f t="shared" si="67"/>
        <v>0.1054787564121655</v>
      </c>
      <c r="K329" s="33">
        <v>0</v>
      </c>
    </row>
    <row r="330" spans="1:13" x14ac:dyDescent="0.25">
      <c r="A330" s="18"/>
      <c r="B330" s="24" t="s">
        <v>113</v>
      </c>
      <c r="C330" s="25">
        <v>19357</v>
      </c>
      <c r="D330" s="146">
        <v>13</v>
      </c>
      <c r="E330" s="15">
        <v>0</v>
      </c>
      <c r="F330" s="15">
        <f t="shared" si="63"/>
        <v>9.9609617530016276E-4</v>
      </c>
      <c r="G330" s="15">
        <f t="shared" si="64"/>
        <v>1.7484868863483524E-3</v>
      </c>
      <c r="H330" s="15">
        <f t="shared" si="65"/>
        <v>0</v>
      </c>
      <c r="I330" s="15">
        <f t="shared" si="66"/>
        <v>2.7445830616485154E-3</v>
      </c>
      <c r="J330" s="31">
        <f t="shared" si="67"/>
        <v>0.38424162863079214</v>
      </c>
      <c r="K330" s="33">
        <v>0</v>
      </c>
    </row>
    <row r="331" spans="1:13" x14ac:dyDescent="0.25">
      <c r="A331" s="18"/>
      <c r="B331" s="24" t="s">
        <v>114</v>
      </c>
      <c r="C331" s="25">
        <v>3700</v>
      </c>
      <c r="D331" s="146">
        <v>7</v>
      </c>
      <c r="E331" s="15">
        <v>0</v>
      </c>
      <c r="F331" s="15">
        <f t="shared" si="63"/>
        <v>1.9039912427600364E-4</v>
      </c>
      <c r="G331" s="15">
        <f t="shared" si="64"/>
        <v>9.4149293880295903E-4</v>
      </c>
      <c r="H331" s="15">
        <f t="shared" si="65"/>
        <v>0</v>
      </c>
      <c r="I331" s="15">
        <f t="shared" si="66"/>
        <v>1.1318920630789626E-3</v>
      </c>
      <c r="J331" s="31">
        <f t="shared" si="67"/>
        <v>0.15846488883105478</v>
      </c>
      <c r="K331" s="33">
        <v>0</v>
      </c>
    </row>
    <row r="332" spans="1:13" x14ac:dyDescent="0.25">
      <c r="A332" s="18"/>
      <c r="B332" s="24" t="s">
        <v>115</v>
      </c>
      <c r="C332" s="25">
        <v>127062</v>
      </c>
      <c r="D332" s="15">
        <v>26</v>
      </c>
      <c r="E332" s="15">
        <v>1</v>
      </c>
      <c r="F332" s="15">
        <f t="shared" si="63"/>
        <v>6.5385117645290741E-3</v>
      </c>
      <c r="G332" s="15">
        <f t="shared" si="64"/>
        <v>3.4969737726967048E-3</v>
      </c>
      <c r="H332" s="15">
        <f t="shared" si="65"/>
        <v>5.3191489361702126E-3</v>
      </c>
      <c r="I332" s="15">
        <f t="shared" si="66"/>
        <v>1.5354634473395991E-2</v>
      </c>
      <c r="J332" s="31">
        <f t="shared" si="67"/>
        <v>2.1496488262754387</v>
      </c>
      <c r="K332" s="33">
        <v>2</v>
      </c>
    </row>
    <row r="333" spans="1:13" x14ac:dyDescent="0.25">
      <c r="A333" s="18"/>
      <c r="B333" s="24" t="s">
        <v>116</v>
      </c>
      <c r="C333" s="25">
        <v>9460</v>
      </c>
      <c r="D333" s="15">
        <v>2</v>
      </c>
      <c r="E333" s="15">
        <v>0</v>
      </c>
      <c r="F333" s="15">
        <f t="shared" si="63"/>
        <v>4.8680424747324174E-4</v>
      </c>
      <c r="G333" s="15">
        <f t="shared" si="64"/>
        <v>2.6899798251513114E-4</v>
      </c>
      <c r="H333" s="15">
        <f t="shared" si="65"/>
        <v>0</v>
      </c>
      <c r="I333" s="15">
        <f t="shared" si="66"/>
        <v>7.5580222998837283E-4</v>
      </c>
      <c r="J333" s="31">
        <f t="shared" si="67"/>
        <v>0.1058123121983722</v>
      </c>
      <c r="K333" s="33">
        <v>0</v>
      </c>
    </row>
    <row r="334" spans="1:13" x14ac:dyDescent="0.25">
      <c r="A334" s="18"/>
      <c r="B334" s="24" t="s">
        <v>117</v>
      </c>
      <c r="C334" s="25">
        <v>25527</v>
      </c>
      <c r="D334" s="15">
        <v>22</v>
      </c>
      <c r="E334" s="15">
        <v>0</v>
      </c>
      <c r="F334" s="15">
        <f t="shared" si="63"/>
        <v>1.3135995798360931E-3</v>
      </c>
      <c r="G334" s="15">
        <f t="shared" si="64"/>
        <v>2.9589778076664426E-3</v>
      </c>
      <c r="H334" s="15">
        <f t="shared" si="65"/>
        <v>0</v>
      </c>
      <c r="I334" s="15">
        <f t="shared" si="66"/>
        <v>4.2725773875025358E-3</v>
      </c>
      <c r="J334" s="31">
        <f t="shared" si="67"/>
        <v>0.59816083425035504</v>
      </c>
      <c r="K334" s="33">
        <v>1</v>
      </c>
    </row>
    <row r="335" spans="1:13" x14ac:dyDescent="0.25">
      <c r="A335" s="18"/>
      <c r="B335" s="24" t="s">
        <v>118</v>
      </c>
      <c r="C335" s="25">
        <v>25948</v>
      </c>
      <c r="D335" s="15">
        <v>7</v>
      </c>
      <c r="E335" s="15">
        <v>0</v>
      </c>
      <c r="F335" s="15">
        <f t="shared" si="63"/>
        <v>1.3352639126253357E-3</v>
      </c>
      <c r="G335" s="15">
        <f t="shared" si="64"/>
        <v>9.4149293880295903E-4</v>
      </c>
      <c r="H335" s="15">
        <f t="shared" si="65"/>
        <v>0</v>
      </c>
      <c r="I335" s="15">
        <f t="shared" si="66"/>
        <v>2.2767568514282946E-3</v>
      </c>
      <c r="J335" s="31">
        <f t="shared" si="67"/>
        <v>0.31874595919996124</v>
      </c>
      <c r="K335" s="33">
        <v>0</v>
      </c>
    </row>
    <row r="336" spans="1:13" x14ac:dyDescent="0.25">
      <c r="A336" s="18"/>
      <c r="B336" s="24" t="s">
        <v>119</v>
      </c>
      <c r="C336" s="25">
        <v>15797</v>
      </c>
      <c r="D336" s="15">
        <v>6</v>
      </c>
      <c r="E336" s="15">
        <v>0</v>
      </c>
      <c r="F336" s="15">
        <f t="shared" si="63"/>
        <v>8.1290134221298092E-4</v>
      </c>
      <c r="G336" s="15">
        <f t="shared" si="64"/>
        <v>8.0699394754539348E-4</v>
      </c>
      <c r="H336" s="15">
        <f t="shared" si="65"/>
        <v>0</v>
      </c>
      <c r="I336" s="15">
        <f t="shared" si="66"/>
        <v>1.6198952897583745E-3</v>
      </c>
      <c r="J336" s="31">
        <f t="shared" si="67"/>
        <v>0.22678534056617244</v>
      </c>
      <c r="K336" s="33">
        <v>0</v>
      </c>
    </row>
    <row r="337" spans="1:11" x14ac:dyDescent="0.25">
      <c r="A337" s="18"/>
      <c r="B337" s="24" t="s">
        <v>120</v>
      </c>
      <c r="C337" s="25">
        <v>24040.010000000002</v>
      </c>
      <c r="D337" s="15">
        <v>23</v>
      </c>
      <c r="E337" s="15">
        <v>0</v>
      </c>
      <c r="F337" s="15">
        <f t="shared" si="63"/>
        <v>1.2370802301584786E-3</v>
      </c>
      <c r="G337" s="15">
        <f t="shared" si="64"/>
        <v>3.0934767989240085E-3</v>
      </c>
      <c r="H337" s="15">
        <f t="shared" si="65"/>
        <v>0</v>
      </c>
      <c r="I337" s="15">
        <f t="shared" si="66"/>
        <v>4.3305570290824869E-3</v>
      </c>
      <c r="J337" s="31">
        <f t="shared" si="67"/>
        <v>0.6062779840715482</v>
      </c>
      <c r="K337" s="33">
        <v>1</v>
      </c>
    </row>
    <row r="338" spans="1:11" x14ac:dyDescent="0.25">
      <c r="A338" s="18"/>
      <c r="B338" s="24" t="s">
        <v>121</v>
      </c>
      <c r="C338" s="25">
        <v>2300</v>
      </c>
      <c r="D338" s="15">
        <v>3</v>
      </c>
      <c r="E338" s="15">
        <v>0</v>
      </c>
      <c r="F338" s="15">
        <f t="shared" si="63"/>
        <v>1.1835621238778605E-4</v>
      </c>
      <c r="G338" s="15">
        <f t="shared" si="64"/>
        <v>4.0349697377269674E-4</v>
      </c>
      <c r="H338" s="15">
        <f t="shared" si="65"/>
        <v>0</v>
      </c>
      <c r="I338" s="15">
        <f t="shared" si="66"/>
        <v>5.2185318616048283E-4</v>
      </c>
      <c r="J338" s="31">
        <f t="shared" si="67"/>
        <v>7.3059446062467601E-2</v>
      </c>
      <c r="K338" s="33">
        <v>0</v>
      </c>
    </row>
    <row r="339" spans="1:11" x14ac:dyDescent="0.25">
      <c r="A339" s="18"/>
      <c r="B339" s="24" t="s">
        <v>88</v>
      </c>
      <c r="C339" s="25">
        <v>6006</v>
      </c>
      <c r="D339" s="15">
        <v>7</v>
      </c>
      <c r="E339" s="15">
        <v>0</v>
      </c>
      <c r="F339" s="15">
        <f t="shared" si="63"/>
        <v>3.0906409200045349E-4</v>
      </c>
      <c r="G339" s="15">
        <f t="shared" si="64"/>
        <v>9.4149293880295903E-4</v>
      </c>
      <c r="H339" s="15">
        <f t="shared" si="65"/>
        <v>0</v>
      </c>
      <c r="I339" s="15">
        <f t="shared" si="66"/>
        <v>1.2505570308034126E-3</v>
      </c>
      <c r="J339" s="31">
        <f t="shared" si="67"/>
        <v>0.17507798431247776</v>
      </c>
      <c r="K339" s="33">
        <v>0</v>
      </c>
    </row>
    <row r="340" spans="1:11" x14ac:dyDescent="0.25">
      <c r="A340" s="18"/>
      <c r="B340" s="24" t="s">
        <v>122</v>
      </c>
      <c r="C340" s="25">
        <v>6930</v>
      </c>
      <c r="D340" s="15">
        <v>2</v>
      </c>
      <c r="E340" s="15">
        <v>1</v>
      </c>
      <c r="F340" s="15">
        <f t="shared" si="63"/>
        <v>3.5661241384667711E-4</v>
      </c>
      <c r="G340" s="15">
        <f t="shared" si="64"/>
        <v>2.6899798251513114E-4</v>
      </c>
      <c r="H340" s="15">
        <f t="shared" si="65"/>
        <v>5.3191489361702126E-3</v>
      </c>
      <c r="I340" s="15">
        <f t="shared" si="66"/>
        <v>5.944759332532021E-3</v>
      </c>
      <c r="J340" s="31">
        <f t="shared" si="67"/>
        <v>0.83226630655448297</v>
      </c>
      <c r="K340" s="33">
        <v>1</v>
      </c>
    </row>
    <row r="341" spans="1:11" x14ac:dyDescent="0.25">
      <c r="A341" s="18"/>
      <c r="B341" s="24" t="s">
        <v>123</v>
      </c>
      <c r="C341" s="25">
        <v>2460</v>
      </c>
      <c r="D341" s="15">
        <v>2</v>
      </c>
      <c r="E341" s="15">
        <v>0</v>
      </c>
      <c r="F341" s="15">
        <f t="shared" si="63"/>
        <v>1.2658968803215377E-4</v>
      </c>
      <c r="G341" s="15">
        <f t="shared" si="64"/>
        <v>2.6899798251513114E-4</v>
      </c>
      <c r="H341" s="15">
        <f t="shared" si="65"/>
        <v>0</v>
      </c>
      <c r="I341" s="15">
        <f t="shared" si="66"/>
        <v>3.9558767054728489E-4</v>
      </c>
      <c r="J341" s="31">
        <f t="shared" si="67"/>
        <v>5.5382273876619884E-2</v>
      </c>
      <c r="K341" s="33">
        <v>0</v>
      </c>
    </row>
    <row r="342" spans="1:11" x14ac:dyDescent="0.25">
      <c r="A342" s="18"/>
      <c r="B342" s="24" t="s">
        <v>124</v>
      </c>
      <c r="C342" s="25">
        <v>1306</v>
      </c>
      <c r="D342" s="15">
        <v>2</v>
      </c>
      <c r="E342" s="15">
        <v>0</v>
      </c>
      <c r="F342" s="34">
        <f t="shared" si="63"/>
        <v>6.720574494715155E-5</v>
      </c>
      <c r="G342" s="15">
        <f t="shared" si="64"/>
        <v>2.6899798251513114E-4</v>
      </c>
      <c r="H342" s="15">
        <f t="shared" si="65"/>
        <v>0</v>
      </c>
      <c r="I342" s="34">
        <f>F342+G342+H342</f>
        <v>3.3620372746228267E-4</v>
      </c>
      <c r="J342" s="31">
        <f t="shared" si="67"/>
        <v>4.7068521844719574E-2</v>
      </c>
      <c r="K342" s="33">
        <v>0</v>
      </c>
    </row>
    <row r="343" spans="1:11" x14ac:dyDescent="0.25">
      <c r="A343" s="18"/>
      <c r="B343" s="24" t="s">
        <v>125</v>
      </c>
      <c r="C343" s="25">
        <v>15953</v>
      </c>
      <c r="D343" s="15">
        <v>7</v>
      </c>
      <c r="E343" s="15">
        <v>0</v>
      </c>
      <c r="F343" s="15">
        <f t="shared" si="63"/>
        <v>8.209289809662394E-4</v>
      </c>
      <c r="G343" s="15">
        <f t="shared" si="64"/>
        <v>9.4149293880295903E-4</v>
      </c>
      <c r="H343" s="15">
        <f t="shared" si="65"/>
        <v>0</v>
      </c>
      <c r="I343" s="15">
        <f t="shared" si="66"/>
        <v>1.7624219197691984E-3</v>
      </c>
      <c r="J343" s="31">
        <f t="shared" si="67"/>
        <v>0.24673906876768778</v>
      </c>
      <c r="K343" s="33">
        <v>0</v>
      </c>
    </row>
    <row r="344" spans="1:11" x14ac:dyDescent="0.25">
      <c r="A344" s="18"/>
      <c r="B344" s="24" t="s">
        <v>126</v>
      </c>
      <c r="C344" s="25">
        <v>1886</v>
      </c>
      <c r="D344" s="15">
        <v>2</v>
      </c>
      <c r="E344" s="15">
        <v>0</v>
      </c>
      <c r="F344" s="100">
        <f t="shared" si="63"/>
        <v>9.7052094157984542E-5</v>
      </c>
      <c r="G344" s="15">
        <f t="shared" si="64"/>
        <v>2.6899798251513114E-4</v>
      </c>
      <c r="H344" s="15">
        <f t="shared" si="65"/>
        <v>0</v>
      </c>
      <c r="I344" s="15">
        <f t="shared" si="66"/>
        <v>3.660500766731157E-4</v>
      </c>
      <c r="J344" s="31">
        <f t="shared" si="67"/>
        <v>5.1247010734236195E-2</v>
      </c>
      <c r="K344" s="33">
        <v>0</v>
      </c>
    </row>
    <row r="345" spans="1:11" x14ac:dyDescent="0.25">
      <c r="A345" s="18"/>
      <c r="B345" s="24" t="s">
        <v>127</v>
      </c>
      <c r="C345" s="25">
        <v>33202</v>
      </c>
      <c r="D345" s="15">
        <v>19</v>
      </c>
      <c r="E345" s="15">
        <v>0</v>
      </c>
      <c r="F345" s="15">
        <f t="shared" si="63"/>
        <v>1.7085491146518574E-3</v>
      </c>
      <c r="G345" s="15">
        <f t="shared" si="64"/>
        <v>2.5554808338937459E-3</v>
      </c>
      <c r="H345" s="15">
        <f t="shared" si="65"/>
        <v>0</v>
      </c>
      <c r="I345" s="15">
        <f t="shared" si="66"/>
        <v>4.2640299485456031E-3</v>
      </c>
      <c r="J345" s="31">
        <f t="shared" si="67"/>
        <v>0.59696419279638446</v>
      </c>
      <c r="K345" s="33">
        <v>1</v>
      </c>
    </row>
    <row r="346" spans="1:11" x14ac:dyDescent="0.25">
      <c r="A346" s="18"/>
      <c r="B346" s="24" t="s">
        <v>128</v>
      </c>
      <c r="C346" s="25">
        <v>16400</v>
      </c>
      <c r="D346" s="15">
        <v>9</v>
      </c>
      <c r="E346" s="15">
        <v>0</v>
      </c>
      <c r="F346" s="15">
        <f t="shared" si="63"/>
        <v>8.4393125354769187E-4</v>
      </c>
      <c r="G346" s="15">
        <f t="shared" si="64"/>
        <v>1.2104909213180902E-3</v>
      </c>
      <c r="H346" s="15">
        <f t="shared" si="65"/>
        <v>0</v>
      </c>
      <c r="I346" s="15">
        <f t="shared" si="66"/>
        <v>2.0544221748657822E-3</v>
      </c>
      <c r="J346" s="31">
        <f t="shared" si="67"/>
        <v>0.28761910448120953</v>
      </c>
      <c r="K346" s="33">
        <v>0</v>
      </c>
    </row>
    <row r="347" spans="1:11" x14ac:dyDescent="0.25">
      <c r="A347" s="18"/>
      <c r="B347" s="24" t="s">
        <v>129</v>
      </c>
      <c r="C347" s="25">
        <v>94612</v>
      </c>
      <c r="D347" s="15">
        <v>39</v>
      </c>
      <c r="E347" s="15">
        <v>0</v>
      </c>
      <c r="F347" s="15">
        <f t="shared" si="63"/>
        <v>4.8686599854057449E-3</v>
      </c>
      <c r="G347" s="15">
        <f t="shared" si="64"/>
        <v>5.2454606590450576E-3</v>
      </c>
      <c r="H347" s="15">
        <f t="shared" si="65"/>
        <v>0</v>
      </c>
      <c r="I347" s="15">
        <f t="shared" si="66"/>
        <v>1.0114120644450802E-2</v>
      </c>
      <c r="J347" s="31">
        <f t="shared" si="67"/>
        <v>1.4159768902231122</v>
      </c>
      <c r="K347" s="33">
        <v>2</v>
      </c>
    </row>
    <row r="348" spans="1:11" x14ac:dyDescent="0.25">
      <c r="A348" s="18"/>
      <c r="B348" s="24" t="s">
        <v>130</v>
      </c>
      <c r="C348" s="25">
        <v>28422.39</v>
      </c>
      <c r="D348" s="15">
        <v>19</v>
      </c>
      <c r="E348" s="15">
        <v>0</v>
      </c>
      <c r="F348" s="15">
        <f t="shared" si="63"/>
        <v>1.4625940988732549E-3</v>
      </c>
      <c r="G348" s="15">
        <f t="shared" si="64"/>
        <v>2.5554808338937459E-3</v>
      </c>
      <c r="H348" s="15">
        <f t="shared" si="65"/>
        <v>0</v>
      </c>
      <c r="I348" s="15">
        <f t="shared" si="66"/>
        <v>4.0180749327670007E-3</v>
      </c>
      <c r="J348" s="31">
        <f t="shared" si="67"/>
        <v>0.56253049058738014</v>
      </c>
      <c r="K348" s="33">
        <v>1</v>
      </c>
    </row>
    <row r="349" spans="1:11" x14ac:dyDescent="0.25">
      <c r="A349" s="18"/>
      <c r="B349" s="24" t="s">
        <v>131</v>
      </c>
      <c r="C349" s="25">
        <v>5200</v>
      </c>
      <c r="D349" s="15">
        <v>2</v>
      </c>
      <c r="E349" s="15">
        <v>0</v>
      </c>
      <c r="F349" s="15">
        <f t="shared" si="63"/>
        <v>2.6758795844195103E-4</v>
      </c>
      <c r="G349" s="15">
        <f t="shared" si="64"/>
        <v>2.6899798251513114E-4</v>
      </c>
      <c r="H349" s="15">
        <f t="shared" si="65"/>
        <v>0</v>
      </c>
      <c r="I349" s="15">
        <f t="shared" si="66"/>
        <v>5.3658594095708223E-4</v>
      </c>
      <c r="J349" s="31">
        <f t="shared" si="67"/>
        <v>7.5122031733991512E-2</v>
      </c>
      <c r="K349" s="33">
        <v>0</v>
      </c>
    </row>
    <row r="350" spans="1:11" x14ac:dyDescent="0.25">
      <c r="A350" s="18"/>
      <c r="B350" s="24" t="s">
        <v>132</v>
      </c>
      <c r="C350" s="25">
        <v>28477</v>
      </c>
      <c r="D350" s="15">
        <v>11</v>
      </c>
      <c r="E350" s="15">
        <v>0</v>
      </c>
      <c r="F350" s="15">
        <f t="shared" si="63"/>
        <v>1.4654042870291229E-3</v>
      </c>
      <c r="G350" s="15">
        <f t="shared" si="64"/>
        <v>1.4794889038332213E-3</v>
      </c>
      <c r="H350" s="15">
        <f t="shared" si="65"/>
        <v>0</v>
      </c>
      <c r="I350" s="15">
        <f t="shared" si="66"/>
        <v>2.9448931908623442E-3</v>
      </c>
      <c r="J350" s="31">
        <f t="shared" si="67"/>
        <v>0.41228504672072819</v>
      </c>
      <c r="K350" s="33">
        <v>1</v>
      </c>
    </row>
    <row r="351" spans="1:11" x14ac:dyDescent="0.25">
      <c r="A351" s="18"/>
      <c r="B351" s="24" t="s">
        <v>133</v>
      </c>
      <c r="C351" s="25">
        <v>1776</v>
      </c>
      <c r="D351" s="15">
        <v>3</v>
      </c>
      <c r="E351" s="15">
        <v>0</v>
      </c>
      <c r="F351" s="34">
        <f t="shared" si="63"/>
        <v>9.1391579652481741E-5</v>
      </c>
      <c r="G351" s="15">
        <f t="shared" si="64"/>
        <v>4.0349697377269674E-4</v>
      </c>
      <c r="H351" s="15">
        <f t="shared" si="65"/>
        <v>0</v>
      </c>
      <c r="I351" s="34">
        <f>F351+G351+H351</f>
        <v>4.9488855342517848E-4</v>
      </c>
      <c r="J351" s="31">
        <f t="shared" si="67"/>
        <v>6.9284397479524987E-2</v>
      </c>
      <c r="K351" s="33">
        <v>0</v>
      </c>
    </row>
    <row r="352" spans="1:11" x14ac:dyDescent="0.25">
      <c r="A352" s="18"/>
      <c r="B352" s="24" t="s">
        <v>134</v>
      </c>
      <c r="C352" s="25">
        <v>35042.54</v>
      </c>
      <c r="D352" s="15">
        <v>19</v>
      </c>
      <c r="E352" s="15">
        <v>0</v>
      </c>
      <c r="F352" s="15">
        <f t="shared" si="63"/>
        <v>1.803261872542386E-3</v>
      </c>
      <c r="G352" s="15">
        <f t="shared" si="64"/>
        <v>2.5554808338937459E-3</v>
      </c>
      <c r="H352" s="15">
        <f t="shared" si="65"/>
        <v>0</v>
      </c>
      <c r="I352" s="15">
        <f t="shared" si="66"/>
        <v>4.3587427064361323E-3</v>
      </c>
      <c r="J352" s="31">
        <f t="shared" si="67"/>
        <v>0.61022397890105851</v>
      </c>
      <c r="K352" s="33">
        <v>1</v>
      </c>
    </row>
    <row r="353" spans="1:11" x14ac:dyDescent="0.25">
      <c r="A353" s="18"/>
      <c r="B353" s="24" t="s">
        <v>135</v>
      </c>
      <c r="C353" s="25">
        <v>10178.64</v>
      </c>
      <c r="D353" s="15">
        <v>11</v>
      </c>
      <c r="E353" s="15">
        <v>1</v>
      </c>
      <c r="F353" s="15">
        <f t="shared" si="63"/>
        <v>5.2378490332991934E-4</v>
      </c>
      <c r="G353" s="15">
        <f t="shared" si="64"/>
        <v>1.4794889038332213E-3</v>
      </c>
      <c r="H353" s="15">
        <f t="shared" si="65"/>
        <v>5.3191489361702126E-3</v>
      </c>
      <c r="I353" s="15">
        <f t="shared" si="66"/>
        <v>7.3224227433333535E-3</v>
      </c>
      <c r="J353" s="31">
        <f t="shared" si="67"/>
        <v>1.0251391840666695</v>
      </c>
      <c r="K353" s="33">
        <v>1</v>
      </c>
    </row>
    <row r="354" spans="1:11" x14ac:dyDescent="0.25">
      <c r="A354" s="18"/>
      <c r="B354" s="24" t="s">
        <v>136</v>
      </c>
      <c r="C354" s="25">
        <v>17345.25</v>
      </c>
      <c r="D354" s="15">
        <v>11</v>
      </c>
      <c r="E354" s="15">
        <v>0</v>
      </c>
      <c r="F354" s="15">
        <f t="shared" si="63"/>
        <v>8.9257308387793294E-4</v>
      </c>
      <c r="G354" s="15">
        <f t="shared" si="64"/>
        <v>1.4794889038332213E-3</v>
      </c>
      <c r="H354" s="15">
        <f t="shared" si="65"/>
        <v>0</v>
      </c>
      <c r="I354" s="15">
        <f t="shared" si="66"/>
        <v>2.3720619877111541E-3</v>
      </c>
      <c r="J354" s="31">
        <f t="shared" si="67"/>
        <v>0.33208867827956157</v>
      </c>
      <c r="K354" s="33">
        <v>0</v>
      </c>
    </row>
    <row r="355" spans="1:11" x14ac:dyDescent="0.25">
      <c r="A355" s="18"/>
      <c r="B355" s="24" t="s">
        <v>137</v>
      </c>
      <c r="C355" s="25">
        <v>136072.50999999998</v>
      </c>
      <c r="D355" s="15">
        <v>44</v>
      </c>
      <c r="E355" s="15">
        <v>0</v>
      </c>
      <c r="F355" s="15">
        <f t="shared" si="63"/>
        <v>7.0021856059561474E-3</v>
      </c>
      <c r="G355" s="15">
        <f t="shared" si="64"/>
        <v>5.9179556153328853E-3</v>
      </c>
      <c r="H355" s="15">
        <f t="shared" si="65"/>
        <v>0</v>
      </c>
      <c r="I355" s="15">
        <f t="shared" si="66"/>
        <v>1.2920141221289032E-2</v>
      </c>
      <c r="J355" s="31">
        <f t="shared" si="67"/>
        <v>1.8088197709804645</v>
      </c>
      <c r="K355" s="33">
        <v>2</v>
      </c>
    </row>
    <row r="356" spans="1:11" x14ac:dyDescent="0.25">
      <c r="A356" s="18"/>
      <c r="B356" s="24" t="s">
        <v>138</v>
      </c>
      <c r="C356" s="25">
        <v>15241</v>
      </c>
      <c r="D356" s="15">
        <v>10</v>
      </c>
      <c r="E356" s="15">
        <v>0</v>
      </c>
      <c r="F356" s="15">
        <f t="shared" si="63"/>
        <v>7.8429001434880306E-4</v>
      </c>
      <c r="G356" s="15">
        <f t="shared" si="64"/>
        <v>1.3449899125756557E-3</v>
      </c>
      <c r="H356" s="15">
        <f t="shared" si="65"/>
        <v>0</v>
      </c>
      <c r="I356" s="15">
        <f t="shared" si="66"/>
        <v>2.1292799269244586E-3</v>
      </c>
      <c r="J356" s="31">
        <f t="shared" si="67"/>
        <v>0.29809918976942418</v>
      </c>
      <c r="K356" s="33">
        <v>0</v>
      </c>
    </row>
    <row r="357" spans="1:11" x14ac:dyDescent="0.25">
      <c r="A357" s="18"/>
      <c r="B357" s="24" t="s">
        <v>139</v>
      </c>
      <c r="C357" s="25">
        <v>100396.89600000001</v>
      </c>
      <c r="D357" s="15">
        <v>30</v>
      </c>
      <c r="E357" s="15">
        <v>0</v>
      </c>
      <c r="F357" s="15">
        <f t="shared" ref="F357:F388" si="68">0.35*C357/$C$532</f>
        <v>5.1663462374132467E-3</v>
      </c>
      <c r="G357" s="15">
        <f t="shared" ref="G357:G388" si="69">0.4*D357/$D$532</f>
        <v>4.0349697377269674E-3</v>
      </c>
      <c r="H357" s="15">
        <f t="shared" ref="H357:H388" si="70">0.25*E357/$E$532</f>
        <v>0</v>
      </c>
      <c r="I357" s="15">
        <f t="shared" si="66"/>
        <v>9.2013159751402132E-3</v>
      </c>
      <c r="J357" s="31">
        <f t="shared" si="67"/>
        <v>1.2881842365196299</v>
      </c>
      <c r="K357" s="33">
        <v>1</v>
      </c>
    </row>
    <row r="358" spans="1:11" x14ac:dyDescent="0.25">
      <c r="A358" s="18"/>
      <c r="B358" s="24" t="s">
        <v>140</v>
      </c>
      <c r="C358" s="25">
        <v>5127</v>
      </c>
      <c r="D358" s="15">
        <v>4</v>
      </c>
      <c r="E358" s="15">
        <v>0</v>
      </c>
      <c r="F358" s="15">
        <f t="shared" si="68"/>
        <v>2.6383143517920828E-4</v>
      </c>
      <c r="G358" s="15">
        <f t="shared" si="69"/>
        <v>5.3799596503026229E-4</v>
      </c>
      <c r="H358" s="15">
        <f t="shared" si="70"/>
        <v>0</v>
      </c>
      <c r="I358" s="15">
        <f t="shared" si="66"/>
        <v>8.0182740020947056E-4</v>
      </c>
      <c r="J358" s="31">
        <f t="shared" si="67"/>
        <v>0.11225583602932587</v>
      </c>
      <c r="K358" s="33">
        <v>1</v>
      </c>
    </row>
    <row r="359" spans="1:11" x14ac:dyDescent="0.25">
      <c r="A359" s="18"/>
      <c r="B359" s="24" t="s">
        <v>141</v>
      </c>
      <c r="C359" s="25">
        <v>13665</v>
      </c>
      <c r="D359" s="15">
        <v>4</v>
      </c>
      <c r="E359" s="15">
        <v>0</v>
      </c>
      <c r="F359" s="15">
        <f t="shared" si="68"/>
        <v>7.0319027925178101E-4</v>
      </c>
      <c r="G359" s="15">
        <f t="shared" si="69"/>
        <v>5.3799596503026229E-4</v>
      </c>
      <c r="H359" s="15">
        <f t="shared" si="70"/>
        <v>0</v>
      </c>
      <c r="I359" s="15">
        <f t="shared" si="66"/>
        <v>1.2411862442820434E-3</v>
      </c>
      <c r="J359" s="31">
        <f t="shared" si="67"/>
        <v>0.17376607419948609</v>
      </c>
      <c r="K359" s="33">
        <v>1</v>
      </c>
    </row>
    <row r="360" spans="1:11" x14ac:dyDescent="0.25">
      <c r="A360" s="18"/>
      <c r="B360" s="24" t="s">
        <v>142</v>
      </c>
      <c r="C360" s="25">
        <v>1859</v>
      </c>
      <c r="D360" s="15">
        <v>2</v>
      </c>
      <c r="E360" s="15">
        <v>0</v>
      </c>
      <c r="F360" s="34">
        <f t="shared" si="68"/>
        <v>9.5662695142997506E-5</v>
      </c>
      <c r="G360" s="15">
        <f t="shared" si="69"/>
        <v>2.6899798251513114E-4</v>
      </c>
      <c r="H360" s="15">
        <f t="shared" si="70"/>
        <v>0</v>
      </c>
      <c r="I360" s="34">
        <f>F360+G360+H360</f>
        <v>3.6466067765812866E-4</v>
      </c>
      <c r="J360" s="31">
        <f t="shared" si="67"/>
        <v>5.1052494872138011E-2</v>
      </c>
      <c r="K360" s="33">
        <v>0</v>
      </c>
    </row>
    <row r="361" spans="1:11" x14ac:dyDescent="0.25">
      <c r="A361" s="18"/>
      <c r="B361" s="24" t="s">
        <v>143</v>
      </c>
      <c r="C361" s="25">
        <v>30020</v>
      </c>
      <c r="D361" s="15">
        <v>20</v>
      </c>
      <c r="E361" s="15">
        <v>0</v>
      </c>
      <c r="F361" s="15">
        <f t="shared" si="68"/>
        <v>1.5448058677744944E-3</v>
      </c>
      <c r="G361" s="15">
        <f t="shared" si="69"/>
        <v>2.6899798251513113E-3</v>
      </c>
      <c r="H361" s="15">
        <f t="shared" si="70"/>
        <v>0</v>
      </c>
      <c r="I361" s="15">
        <f t="shared" si="66"/>
        <v>4.2347856929258057E-3</v>
      </c>
      <c r="J361" s="31">
        <f t="shared" si="67"/>
        <v>0.59286999700961285</v>
      </c>
      <c r="K361" s="33">
        <v>1</v>
      </c>
    </row>
    <row r="362" spans="1:11" x14ac:dyDescent="0.25">
      <c r="A362" s="18"/>
      <c r="B362" s="24" t="s">
        <v>144</v>
      </c>
      <c r="C362" s="25">
        <v>20161</v>
      </c>
      <c r="D362" s="15">
        <v>8</v>
      </c>
      <c r="E362" s="15">
        <v>0</v>
      </c>
      <c r="F362" s="15">
        <f t="shared" si="68"/>
        <v>1.0374693904131105E-3</v>
      </c>
      <c r="G362" s="15">
        <f t="shared" si="69"/>
        <v>1.0759919300605246E-3</v>
      </c>
      <c r="H362" s="15">
        <f t="shared" si="70"/>
        <v>0</v>
      </c>
      <c r="I362" s="15">
        <f t="shared" si="66"/>
        <v>2.1134613204736351E-3</v>
      </c>
      <c r="J362" s="31">
        <f t="shared" si="67"/>
        <v>0.29588458486630892</v>
      </c>
      <c r="K362" s="33">
        <v>0</v>
      </c>
    </row>
    <row r="363" spans="1:11" x14ac:dyDescent="0.25">
      <c r="A363" s="18"/>
      <c r="B363" s="24" t="s">
        <v>145</v>
      </c>
      <c r="C363" s="25">
        <v>980</v>
      </c>
      <c r="D363" s="15">
        <v>2</v>
      </c>
      <c r="E363" s="15">
        <v>0</v>
      </c>
      <c r="F363" s="100">
        <f t="shared" si="68"/>
        <v>5.0430038321752316E-5</v>
      </c>
      <c r="G363" s="15">
        <f t="shared" si="69"/>
        <v>2.6899798251513114E-4</v>
      </c>
      <c r="H363" s="15">
        <f t="shared" si="70"/>
        <v>0</v>
      </c>
      <c r="I363" s="15">
        <f t="shared" si="66"/>
        <v>3.1942802083688345E-4</v>
      </c>
      <c r="J363" s="31">
        <f t="shared" si="67"/>
        <v>4.4719922917163681E-2</v>
      </c>
      <c r="K363" s="33">
        <v>0</v>
      </c>
    </row>
    <row r="364" spans="1:11" x14ac:dyDescent="0.25">
      <c r="A364" s="18"/>
      <c r="B364" s="24" t="s">
        <v>146</v>
      </c>
      <c r="C364" s="25">
        <v>10786.1</v>
      </c>
      <c r="D364" s="15">
        <v>6</v>
      </c>
      <c r="E364" s="15">
        <v>0</v>
      </c>
      <c r="F364" s="15">
        <f t="shared" si="68"/>
        <v>5.5504432279821696E-4</v>
      </c>
      <c r="G364" s="15">
        <f t="shared" si="69"/>
        <v>8.0699394754539348E-4</v>
      </c>
      <c r="H364" s="15">
        <f t="shared" si="70"/>
        <v>0</v>
      </c>
      <c r="I364" s="15">
        <f t="shared" si="66"/>
        <v>1.3620382703436104E-3</v>
      </c>
      <c r="J364" s="31">
        <f t="shared" si="67"/>
        <v>0.19068535784810547</v>
      </c>
      <c r="K364" s="33">
        <v>0</v>
      </c>
    </row>
    <row r="365" spans="1:11" x14ac:dyDescent="0.25">
      <c r="A365" s="18"/>
      <c r="B365" s="24" t="s">
        <v>147</v>
      </c>
      <c r="C365" s="25">
        <v>9219.24</v>
      </c>
      <c r="D365" s="15">
        <v>8</v>
      </c>
      <c r="E365" s="15">
        <v>0</v>
      </c>
      <c r="F365" s="15">
        <f t="shared" si="68"/>
        <v>4.7441492499737941E-4</v>
      </c>
      <c r="G365" s="15">
        <f t="shared" si="69"/>
        <v>1.0759919300605246E-3</v>
      </c>
      <c r="H365" s="15">
        <f t="shared" si="70"/>
        <v>0</v>
      </c>
      <c r="I365" s="15">
        <f t="shared" si="66"/>
        <v>1.5504068550579041E-3</v>
      </c>
      <c r="J365" s="31">
        <f t="shared" si="67"/>
        <v>0.21705695970810657</v>
      </c>
      <c r="K365" s="33">
        <v>0</v>
      </c>
    </row>
    <row r="366" spans="1:11" x14ac:dyDescent="0.25">
      <c r="A366" s="18"/>
      <c r="B366" s="24" t="s">
        <v>148</v>
      </c>
      <c r="C366" s="25">
        <v>17069</v>
      </c>
      <c r="D366" s="15">
        <v>4</v>
      </c>
      <c r="E366" s="15">
        <v>0</v>
      </c>
      <c r="F366" s="15">
        <f t="shared" si="68"/>
        <v>8.7835747358570436E-4</v>
      </c>
      <c r="G366" s="15">
        <f t="shared" si="69"/>
        <v>5.3799596503026229E-4</v>
      </c>
      <c r="H366" s="15">
        <f t="shared" si="70"/>
        <v>0</v>
      </c>
      <c r="I366" s="15">
        <f t="shared" si="66"/>
        <v>1.4163534386159667E-3</v>
      </c>
      <c r="J366" s="31">
        <f t="shared" si="67"/>
        <v>0.19828948140623534</v>
      </c>
      <c r="K366" s="33">
        <v>0</v>
      </c>
    </row>
    <row r="367" spans="1:11" x14ac:dyDescent="0.25">
      <c r="A367" s="18"/>
      <c r="B367" s="24" t="s">
        <v>149</v>
      </c>
      <c r="C367" s="25">
        <v>16085</v>
      </c>
      <c r="D367" s="15">
        <v>10</v>
      </c>
      <c r="E367" s="15">
        <v>0</v>
      </c>
      <c r="F367" s="15">
        <f t="shared" si="68"/>
        <v>8.2772159837284282E-4</v>
      </c>
      <c r="G367" s="15">
        <f t="shared" si="69"/>
        <v>1.3449899125756557E-3</v>
      </c>
      <c r="H367" s="15">
        <f t="shared" si="70"/>
        <v>0</v>
      </c>
      <c r="I367" s="15">
        <f t="shared" si="66"/>
        <v>2.1727115109484987E-3</v>
      </c>
      <c r="J367" s="31">
        <f t="shared" si="67"/>
        <v>0.30417961153278983</v>
      </c>
      <c r="K367" s="33">
        <v>0</v>
      </c>
    </row>
    <row r="368" spans="1:11" x14ac:dyDescent="0.25">
      <c r="A368" s="18"/>
      <c r="B368" s="24" t="s">
        <v>150</v>
      </c>
      <c r="C368" s="25">
        <v>1800</v>
      </c>
      <c r="D368" s="15">
        <v>2</v>
      </c>
      <c r="E368" s="15">
        <v>0</v>
      </c>
      <c r="F368" s="100">
        <f t="shared" si="68"/>
        <v>9.2626600999136909E-5</v>
      </c>
      <c r="G368" s="15">
        <f t="shared" si="69"/>
        <v>2.6899798251513114E-4</v>
      </c>
      <c r="H368" s="15">
        <f t="shared" si="70"/>
        <v>0</v>
      </c>
      <c r="I368" s="15">
        <f t="shared" si="66"/>
        <v>3.6162458351426805E-4</v>
      </c>
      <c r="J368" s="31">
        <f t="shared" si="67"/>
        <v>5.0627441691997524E-2</v>
      </c>
      <c r="K368" s="33">
        <v>0</v>
      </c>
    </row>
    <row r="369" spans="1:11" x14ac:dyDescent="0.25">
      <c r="A369" s="18"/>
      <c r="B369" s="24" t="s">
        <v>151</v>
      </c>
      <c r="C369" s="25">
        <v>8340</v>
      </c>
      <c r="D369" s="15">
        <v>5</v>
      </c>
      <c r="E369" s="15">
        <v>0</v>
      </c>
      <c r="F369" s="15">
        <f t="shared" si="68"/>
        <v>4.2916991796266765E-4</v>
      </c>
      <c r="G369" s="15">
        <f t="shared" si="69"/>
        <v>6.7249495628782783E-4</v>
      </c>
      <c r="H369" s="15">
        <f t="shared" si="70"/>
        <v>0</v>
      </c>
      <c r="I369" s="15">
        <f t="shared" si="66"/>
        <v>1.1016648742504954E-3</v>
      </c>
      <c r="J369" s="31">
        <f t="shared" si="67"/>
        <v>0.15423308239506936</v>
      </c>
      <c r="K369" s="33">
        <v>0</v>
      </c>
    </row>
    <row r="370" spans="1:11" x14ac:dyDescent="0.25">
      <c r="A370" s="18"/>
      <c r="B370" s="24" t="s">
        <v>152</v>
      </c>
      <c r="C370" s="25">
        <v>62528</v>
      </c>
      <c r="D370" s="15">
        <v>20</v>
      </c>
      <c r="E370" s="15">
        <v>0</v>
      </c>
      <c r="F370" s="15">
        <f t="shared" si="68"/>
        <v>3.2176422818189069E-3</v>
      </c>
      <c r="G370" s="15">
        <f t="shared" si="69"/>
        <v>2.6899798251513113E-3</v>
      </c>
      <c r="H370" s="15">
        <f t="shared" si="70"/>
        <v>0</v>
      </c>
      <c r="I370" s="15">
        <f t="shared" si="66"/>
        <v>5.9076221069702187E-3</v>
      </c>
      <c r="J370" s="31">
        <f t="shared" si="67"/>
        <v>0.82706709497583064</v>
      </c>
      <c r="K370" s="33">
        <v>1</v>
      </c>
    </row>
    <row r="371" spans="1:11" x14ac:dyDescent="0.25">
      <c r="A371" s="18"/>
      <c r="B371" s="24" t="s">
        <v>153</v>
      </c>
      <c r="C371" s="25">
        <v>20888</v>
      </c>
      <c r="D371" s="15">
        <v>14</v>
      </c>
      <c r="E371" s="15">
        <v>0</v>
      </c>
      <c r="F371" s="15">
        <f t="shared" si="68"/>
        <v>1.0748802453722063E-3</v>
      </c>
      <c r="G371" s="15">
        <f t="shared" si="69"/>
        <v>1.8829858776059181E-3</v>
      </c>
      <c r="H371" s="15">
        <f t="shared" si="70"/>
        <v>0</v>
      </c>
      <c r="I371" s="15">
        <f t="shared" si="66"/>
        <v>2.9578661229781242E-3</v>
      </c>
      <c r="J371" s="31">
        <f t="shared" si="67"/>
        <v>0.41410125721693736</v>
      </c>
      <c r="K371" s="33">
        <v>1</v>
      </c>
    </row>
    <row r="372" spans="1:11" x14ac:dyDescent="0.25">
      <c r="A372" s="18"/>
      <c r="B372" s="24" t="s">
        <v>154</v>
      </c>
      <c r="C372" s="25">
        <v>7500</v>
      </c>
      <c r="D372" s="15">
        <v>2</v>
      </c>
      <c r="E372" s="15">
        <v>0</v>
      </c>
      <c r="F372" s="15">
        <f t="shared" si="68"/>
        <v>3.8594417082973712E-4</v>
      </c>
      <c r="G372" s="15">
        <f t="shared" si="69"/>
        <v>2.6899798251513114E-4</v>
      </c>
      <c r="H372" s="15">
        <f t="shared" si="70"/>
        <v>0</v>
      </c>
      <c r="I372" s="15">
        <f t="shared" si="66"/>
        <v>6.5494215334486821E-4</v>
      </c>
      <c r="J372" s="31">
        <f t="shared" si="67"/>
        <v>9.1691901468281545E-2</v>
      </c>
      <c r="K372" s="33">
        <v>0</v>
      </c>
    </row>
    <row r="373" spans="1:11" x14ac:dyDescent="0.25">
      <c r="A373" s="18"/>
      <c r="B373" s="24" t="s">
        <v>155</v>
      </c>
      <c r="C373" s="25">
        <v>6200</v>
      </c>
      <c r="D373" s="15">
        <v>2</v>
      </c>
      <c r="E373" s="15">
        <v>0</v>
      </c>
      <c r="F373" s="15">
        <f t="shared" si="68"/>
        <v>3.1904718121924933E-4</v>
      </c>
      <c r="G373" s="15">
        <f t="shared" si="69"/>
        <v>2.6899798251513114E-4</v>
      </c>
      <c r="H373" s="15">
        <f t="shared" si="70"/>
        <v>0</v>
      </c>
      <c r="I373" s="15">
        <f t="shared" si="66"/>
        <v>5.8804516373438048E-4</v>
      </c>
      <c r="J373" s="31">
        <f t="shared" si="67"/>
        <v>8.2326322922813264E-2</v>
      </c>
      <c r="K373" s="33">
        <v>0</v>
      </c>
    </row>
    <row r="374" spans="1:11" x14ac:dyDescent="0.25">
      <c r="A374" s="18"/>
      <c r="B374" s="24" t="s">
        <v>156</v>
      </c>
      <c r="C374" s="25">
        <v>11916</v>
      </c>
      <c r="D374" s="15">
        <v>12</v>
      </c>
      <c r="E374" s="15">
        <v>0</v>
      </c>
      <c r="F374" s="15">
        <f t="shared" si="68"/>
        <v>6.131880986142862E-4</v>
      </c>
      <c r="G374" s="15">
        <f t="shared" si="69"/>
        <v>1.613987895090787E-3</v>
      </c>
      <c r="H374" s="15">
        <f t="shared" si="70"/>
        <v>0</v>
      </c>
      <c r="I374" s="15">
        <f t="shared" si="66"/>
        <v>2.2271759937050732E-3</v>
      </c>
      <c r="J374" s="31">
        <f t="shared" si="67"/>
        <v>0.31180463911871026</v>
      </c>
      <c r="K374" s="33">
        <v>0</v>
      </c>
    </row>
    <row r="375" spans="1:11" x14ac:dyDescent="0.25">
      <c r="A375" s="18"/>
      <c r="B375" s="24" t="s">
        <v>157</v>
      </c>
      <c r="C375" s="25">
        <v>2500</v>
      </c>
      <c r="D375" s="15">
        <v>2</v>
      </c>
      <c r="E375" s="15">
        <v>0</v>
      </c>
      <c r="F375" s="15">
        <f t="shared" si="68"/>
        <v>1.286480569432457E-4</v>
      </c>
      <c r="G375" s="15">
        <f t="shared" si="69"/>
        <v>2.6899798251513114E-4</v>
      </c>
      <c r="H375" s="15">
        <f t="shared" si="70"/>
        <v>0</v>
      </c>
      <c r="I375" s="15">
        <f t="shared" si="66"/>
        <v>3.9764603945837687E-4</v>
      </c>
      <c r="J375" s="31">
        <f t="shared" si="67"/>
        <v>5.567044552417276E-2</v>
      </c>
      <c r="K375" s="33">
        <v>0</v>
      </c>
    </row>
    <row r="376" spans="1:11" x14ac:dyDescent="0.25">
      <c r="A376" s="18"/>
      <c r="B376" s="24" t="s">
        <v>158</v>
      </c>
      <c r="C376" s="25">
        <v>6658</v>
      </c>
      <c r="D376" s="15">
        <v>4</v>
      </c>
      <c r="E376" s="15">
        <v>0</v>
      </c>
      <c r="F376" s="15">
        <f t="shared" si="68"/>
        <v>3.4261550525125191E-4</v>
      </c>
      <c r="G376" s="15">
        <f t="shared" si="69"/>
        <v>5.3799596503026229E-4</v>
      </c>
      <c r="H376" s="15">
        <f t="shared" si="70"/>
        <v>0</v>
      </c>
      <c r="I376" s="15">
        <f t="shared" si="66"/>
        <v>8.8061147028151415E-4</v>
      </c>
      <c r="J376" s="31">
        <f t="shared" si="67"/>
        <v>0.12328560583941198</v>
      </c>
      <c r="K376" s="33">
        <v>0</v>
      </c>
    </row>
    <row r="377" spans="1:11" x14ac:dyDescent="0.25">
      <c r="A377" s="18"/>
      <c r="B377" s="24" t="s">
        <v>159</v>
      </c>
      <c r="C377" s="25">
        <v>26915</v>
      </c>
      <c r="D377" s="15">
        <v>16</v>
      </c>
      <c r="E377" s="15">
        <v>0</v>
      </c>
      <c r="F377" s="15">
        <f t="shared" si="68"/>
        <v>1.3850249810509832E-3</v>
      </c>
      <c r="G377" s="15">
        <f t="shared" si="69"/>
        <v>2.1519838601210491E-3</v>
      </c>
      <c r="H377" s="15">
        <f t="shared" si="70"/>
        <v>0</v>
      </c>
      <c r="I377" s="15">
        <f t="shared" si="66"/>
        <v>3.5370088411720325E-3</v>
      </c>
      <c r="J377" s="31">
        <f t="shared" si="67"/>
        <v>0.49518123776408457</v>
      </c>
      <c r="K377" s="33">
        <v>1</v>
      </c>
    </row>
    <row r="378" spans="1:11" x14ac:dyDescent="0.25">
      <c r="A378" s="18"/>
      <c r="B378" s="24" t="s">
        <v>160</v>
      </c>
      <c r="C378" s="25">
        <v>21460</v>
      </c>
      <c r="D378" s="15">
        <v>10</v>
      </c>
      <c r="E378" s="15">
        <v>1</v>
      </c>
      <c r="F378" s="15">
        <f t="shared" si="68"/>
        <v>1.1043149208008209E-3</v>
      </c>
      <c r="G378" s="15">
        <f t="shared" si="69"/>
        <v>1.3449899125756557E-3</v>
      </c>
      <c r="H378" s="15">
        <f t="shared" si="70"/>
        <v>5.3191489361702126E-3</v>
      </c>
      <c r="I378" s="15">
        <f t="shared" si="66"/>
        <v>7.7684537695466892E-3</v>
      </c>
      <c r="J378" s="31">
        <f t="shared" si="67"/>
        <v>1.0875835277365364</v>
      </c>
      <c r="K378" s="33">
        <v>1</v>
      </c>
    </row>
    <row r="379" spans="1:11" x14ac:dyDescent="0.25">
      <c r="A379" s="18"/>
      <c r="B379" s="24" t="s">
        <v>161</v>
      </c>
      <c r="C379" s="25">
        <v>14120</v>
      </c>
      <c r="D379" s="15">
        <v>3</v>
      </c>
      <c r="E379" s="15">
        <v>0</v>
      </c>
      <c r="F379" s="15">
        <f t="shared" si="68"/>
        <v>7.2660422561545172E-4</v>
      </c>
      <c r="G379" s="15">
        <f t="shared" si="69"/>
        <v>4.0349697377269674E-4</v>
      </c>
      <c r="H379" s="15">
        <f t="shared" si="70"/>
        <v>0</v>
      </c>
      <c r="I379" s="15">
        <f t="shared" si="66"/>
        <v>1.1301011993881485E-3</v>
      </c>
      <c r="J379" s="31">
        <f t="shared" si="67"/>
        <v>0.15821416791434079</v>
      </c>
      <c r="K379" s="33">
        <v>0</v>
      </c>
    </row>
    <row r="380" spans="1:11" x14ac:dyDescent="0.25">
      <c r="A380" s="18"/>
      <c r="B380" s="24" t="s">
        <v>162</v>
      </c>
      <c r="C380" s="25">
        <v>9319</v>
      </c>
      <c r="D380" s="15">
        <v>8</v>
      </c>
      <c r="E380" s="15">
        <v>0</v>
      </c>
      <c r="F380" s="15">
        <f t="shared" si="68"/>
        <v>4.7954849706164266E-4</v>
      </c>
      <c r="G380" s="15">
        <f t="shared" si="69"/>
        <v>1.0759919300605246E-3</v>
      </c>
      <c r="H380" s="15">
        <f t="shared" si="70"/>
        <v>0</v>
      </c>
      <c r="I380" s="15">
        <f t="shared" si="66"/>
        <v>1.5555404271221673E-3</v>
      </c>
      <c r="J380" s="31">
        <f t="shared" si="67"/>
        <v>0.21777565979710342</v>
      </c>
      <c r="K380" s="33">
        <v>0</v>
      </c>
    </row>
    <row r="381" spans="1:11" x14ac:dyDescent="0.25">
      <c r="A381" s="18"/>
      <c r="B381" s="24" t="s">
        <v>163</v>
      </c>
      <c r="C381" s="25">
        <v>9099</v>
      </c>
      <c r="D381" s="15">
        <v>6</v>
      </c>
      <c r="E381" s="15">
        <v>0</v>
      </c>
      <c r="F381" s="15">
        <f t="shared" si="68"/>
        <v>4.6822746805063703E-4</v>
      </c>
      <c r="G381" s="15">
        <f t="shared" si="69"/>
        <v>8.0699394754539348E-4</v>
      </c>
      <c r="H381" s="15">
        <f t="shared" si="70"/>
        <v>0</v>
      </c>
      <c r="I381" s="15">
        <f t="shared" si="66"/>
        <v>1.2752214155960305E-3</v>
      </c>
      <c r="J381" s="31">
        <f t="shared" si="67"/>
        <v>0.17853099818344426</v>
      </c>
      <c r="K381" s="33">
        <v>0</v>
      </c>
    </row>
    <row r="382" spans="1:11" x14ac:dyDescent="0.25">
      <c r="A382" s="18"/>
      <c r="B382" s="24" t="s">
        <v>164</v>
      </c>
      <c r="C382" s="25">
        <v>5750</v>
      </c>
      <c r="D382" s="15">
        <v>2</v>
      </c>
      <c r="E382" s="15">
        <v>0</v>
      </c>
      <c r="F382" s="15">
        <f t="shared" si="68"/>
        <v>2.9589053096946511E-4</v>
      </c>
      <c r="G382" s="15">
        <f t="shared" si="69"/>
        <v>2.6899798251513114E-4</v>
      </c>
      <c r="H382" s="15">
        <f t="shared" si="70"/>
        <v>0</v>
      </c>
      <c r="I382" s="15">
        <f t="shared" si="66"/>
        <v>5.6488851348459625E-4</v>
      </c>
      <c r="J382" s="31">
        <f t="shared" si="67"/>
        <v>7.9084391887843469E-2</v>
      </c>
      <c r="K382" s="33">
        <v>0</v>
      </c>
    </row>
    <row r="383" spans="1:11" x14ac:dyDescent="0.25">
      <c r="A383" s="18"/>
      <c r="B383" s="24" t="s">
        <v>165</v>
      </c>
      <c r="C383" s="25">
        <v>3985</v>
      </c>
      <c r="D383" s="15">
        <v>8</v>
      </c>
      <c r="E383" s="15">
        <v>0</v>
      </c>
      <c r="F383" s="15">
        <f t="shared" si="68"/>
        <v>2.0506500276753364E-4</v>
      </c>
      <c r="G383" s="15">
        <f t="shared" si="69"/>
        <v>1.0759919300605246E-3</v>
      </c>
      <c r="H383" s="15">
        <f t="shared" si="70"/>
        <v>0</v>
      </c>
      <c r="I383" s="15">
        <f t="shared" si="66"/>
        <v>1.2810569328280583E-3</v>
      </c>
      <c r="J383" s="31">
        <f t="shared" si="67"/>
        <v>0.17934797059592816</v>
      </c>
      <c r="K383" s="33">
        <v>0</v>
      </c>
    </row>
    <row r="384" spans="1:11" x14ac:dyDescent="0.25">
      <c r="A384" s="18"/>
      <c r="B384" s="24" t="s">
        <v>166</v>
      </c>
      <c r="C384" s="25">
        <v>5920</v>
      </c>
      <c r="D384" s="15">
        <v>4</v>
      </c>
      <c r="E384" s="15">
        <v>0</v>
      </c>
      <c r="F384" s="15">
        <f t="shared" si="68"/>
        <v>3.0463859884160584E-4</v>
      </c>
      <c r="G384" s="15">
        <f t="shared" si="69"/>
        <v>5.3799596503026229E-4</v>
      </c>
      <c r="H384" s="15">
        <f t="shared" si="70"/>
        <v>0</v>
      </c>
      <c r="I384" s="15">
        <f t="shared" si="66"/>
        <v>8.4263456387186813E-4</v>
      </c>
      <c r="J384" s="31">
        <f t="shared" si="67"/>
        <v>0.11796883894206153</v>
      </c>
      <c r="K384" s="33">
        <v>0</v>
      </c>
    </row>
    <row r="385" spans="1:15" x14ac:dyDescent="0.25">
      <c r="A385" s="18"/>
      <c r="B385" s="24" t="s">
        <v>167</v>
      </c>
      <c r="C385" s="25">
        <v>46807</v>
      </c>
      <c r="D385" s="15">
        <v>6</v>
      </c>
      <c r="E385" s="15">
        <v>0</v>
      </c>
      <c r="F385" s="15">
        <f t="shared" si="68"/>
        <v>2.4086518405370006E-3</v>
      </c>
      <c r="G385" s="15">
        <f t="shared" si="69"/>
        <v>8.0699394754539348E-4</v>
      </c>
      <c r="H385" s="15">
        <f t="shared" si="70"/>
        <v>0</v>
      </c>
      <c r="I385" s="15">
        <f t="shared" si="66"/>
        <v>3.2156457880823941E-3</v>
      </c>
      <c r="J385" s="31">
        <f t="shared" si="67"/>
        <v>0.45019041033153517</v>
      </c>
      <c r="K385" s="33">
        <v>1</v>
      </c>
    </row>
    <row r="386" spans="1:15" x14ac:dyDescent="0.25">
      <c r="A386" s="18"/>
      <c r="B386" s="24" t="s">
        <v>168</v>
      </c>
      <c r="C386" s="25">
        <v>4700</v>
      </c>
      <c r="D386" s="15">
        <v>2</v>
      </c>
      <c r="E386" s="15">
        <v>0</v>
      </c>
      <c r="F386" s="15">
        <f t="shared" si="68"/>
        <v>2.4185834705330194E-4</v>
      </c>
      <c r="G386" s="15">
        <f t="shared" si="69"/>
        <v>2.6899798251513114E-4</v>
      </c>
      <c r="H386" s="15">
        <f t="shared" si="70"/>
        <v>0</v>
      </c>
      <c r="I386" s="15">
        <f t="shared" si="66"/>
        <v>5.1085632956843305E-4</v>
      </c>
      <c r="J386" s="31">
        <f t="shared" si="67"/>
        <v>7.151988613958063E-2</v>
      </c>
      <c r="K386" s="33">
        <v>0</v>
      </c>
    </row>
    <row r="387" spans="1:15" x14ac:dyDescent="0.25">
      <c r="A387" s="18"/>
      <c r="B387" s="24" t="s">
        <v>169</v>
      </c>
      <c r="C387" s="25">
        <v>15299</v>
      </c>
      <c r="D387" s="15">
        <v>3</v>
      </c>
      <c r="E387" s="15">
        <v>0</v>
      </c>
      <c r="F387" s="15">
        <f t="shared" si="68"/>
        <v>7.8727464926988636E-4</v>
      </c>
      <c r="G387" s="15">
        <f t="shared" si="69"/>
        <v>4.0349697377269674E-4</v>
      </c>
      <c r="H387" s="15">
        <f t="shared" si="70"/>
        <v>0</v>
      </c>
      <c r="I387" s="15">
        <f t="shared" si="66"/>
        <v>1.190771623042583E-3</v>
      </c>
      <c r="J387" s="31">
        <f t="shared" si="67"/>
        <v>0.16670802722596162</v>
      </c>
      <c r="K387" s="33">
        <v>0</v>
      </c>
    </row>
    <row r="388" spans="1:15" x14ac:dyDescent="0.25">
      <c r="A388" s="18"/>
      <c r="B388" s="24" t="s">
        <v>170</v>
      </c>
      <c r="C388" s="25">
        <v>4905.71</v>
      </c>
      <c r="D388" s="15">
        <v>6</v>
      </c>
      <c r="E388" s="15">
        <v>0</v>
      </c>
      <c r="F388" s="15">
        <f t="shared" si="68"/>
        <v>2.5244402377081995E-4</v>
      </c>
      <c r="G388" s="15">
        <f t="shared" si="69"/>
        <v>8.0699394754539348E-4</v>
      </c>
      <c r="H388" s="15">
        <f t="shared" si="70"/>
        <v>0</v>
      </c>
      <c r="I388" s="15">
        <f t="shared" si="66"/>
        <v>1.0594379713162135E-3</v>
      </c>
      <c r="J388" s="31">
        <f t="shared" si="67"/>
        <v>0.1483213159842699</v>
      </c>
      <c r="K388" s="33">
        <v>0</v>
      </c>
    </row>
    <row r="389" spans="1:15" x14ac:dyDescent="0.25">
      <c r="A389" s="18"/>
      <c r="B389" s="24" t="s">
        <v>171</v>
      </c>
      <c r="C389" s="25">
        <v>3216</v>
      </c>
      <c r="D389" s="15">
        <v>2</v>
      </c>
      <c r="E389" s="15">
        <v>0</v>
      </c>
      <c r="F389" s="15">
        <f t="shared" ref="F389:F401" si="71">0.35*C389/$C$532</f>
        <v>1.6549286045179127E-4</v>
      </c>
      <c r="G389" s="15">
        <f t="shared" ref="G389:G401" si="72">0.4*D389/$D$532</f>
        <v>2.6899798251513114E-4</v>
      </c>
      <c r="H389" s="15">
        <f t="shared" ref="H389:H401" si="73">0.25*E389/$E$532</f>
        <v>0</v>
      </c>
      <c r="I389" s="15">
        <f t="shared" si="66"/>
        <v>4.3449084296692244E-4</v>
      </c>
      <c r="J389" s="31">
        <f t="shared" si="67"/>
        <v>6.082871801536914E-2</v>
      </c>
      <c r="K389" s="33">
        <v>0</v>
      </c>
    </row>
    <row r="390" spans="1:15" x14ac:dyDescent="0.25">
      <c r="A390" s="18"/>
      <c r="B390" s="24" t="s">
        <v>172</v>
      </c>
      <c r="C390" s="25">
        <v>7918</v>
      </c>
      <c r="D390" s="15">
        <v>4</v>
      </c>
      <c r="E390" s="15">
        <v>0</v>
      </c>
      <c r="F390" s="15">
        <f t="shared" si="71"/>
        <v>4.0745412595064777E-4</v>
      </c>
      <c r="G390" s="15">
        <f t="shared" si="72"/>
        <v>5.3799596503026229E-4</v>
      </c>
      <c r="H390" s="15">
        <f t="shared" si="73"/>
        <v>0</v>
      </c>
      <c r="I390" s="15">
        <f t="shared" ref="I390:I401" si="74">F390+G390+H390</f>
        <v>9.4545009098091011E-4</v>
      </c>
      <c r="J390" s="31">
        <f t="shared" ref="J390:J401" si="75">I390*140</f>
        <v>0.13236301273732742</v>
      </c>
      <c r="K390" s="33">
        <v>0</v>
      </c>
    </row>
    <row r="391" spans="1:15" x14ac:dyDescent="0.25">
      <c r="A391" s="18"/>
      <c r="B391" s="24" t="s">
        <v>173</v>
      </c>
      <c r="C391" s="25">
        <v>3802</v>
      </c>
      <c r="D391" s="15">
        <v>2</v>
      </c>
      <c r="E391" s="15">
        <v>0</v>
      </c>
      <c r="F391" s="15">
        <f t="shared" si="71"/>
        <v>1.9564796499928804E-4</v>
      </c>
      <c r="G391" s="15">
        <f t="shared" si="72"/>
        <v>2.6899798251513114E-4</v>
      </c>
      <c r="H391" s="15">
        <f t="shared" si="73"/>
        <v>0</v>
      </c>
      <c r="I391" s="15">
        <f t="shared" si="74"/>
        <v>4.6464594751441921E-4</v>
      </c>
      <c r="J391" s="31">
        <f t="shared" si="75"/>
        <v>6.5050432652018694E-2</v>
      </c>
      <c r="K391" s="33">
        <v>0</v>
      </c>
    </row>
    <row r="392" spans="1:15" x14ac:dyDescent="0.25">
      <c r="A392" s="18"/>
      <c r="B392" s="24" t="s">
        <v>174</v>
      </c>
      <c r="C392" s="25">
        <v>4295</v>
      </c>
      <c r="D392" s="15">
        <v>2</v>
      </c>
      <c r="E392" s="15">
        <v>0</v>
      </c>
      <c r="F392" s="15">
        <f t="shared" si="71"/>
        <v>2.2101736182849612E-4</v>
      </c>
      <c r="G392" s="15">
        <f t="shared" si="72"/>
        <v>2.6899798251513114E-4</v>
      </c>
      <c r="H392" s="15">
        <f t="shared" si="73"/>
        <v>0</v>
      </c>
      <c r="I392" s="15">
        <f t="shared" si="74"/>
        <v>4.9001534434362729E-4</v>
      </c>
      <c r="J392" s="31">
        <f t="shared" si="75"/>
        <v>6.8602148208107824E-2</v>
      </c>
      <c r="K392" s="33">
        <v>0</v>
      </c>
      <c r="O392" s="1">
        <v>20</v>
      </c>
    </row>
    <row r="393" spans="1:15" x14ac:dyDescent="0.25">
      <c r="A393" s="18"/>
      <c r="B393" s="24" t="s">
        <v>175</v>
      </c>
      <c r="C393" s="25">
        <v>51562.630000000005</v>
      </c>
      <c r="D393" s="15">
        <v>18</v>
      </c>
      <c r="E393" s="15">
        <v>0</v>
      </c>
      <c r="F393" s="15">
        <f t="shared" si="71"/>
        <v>2.6533728641534035E-3</v>
      </c>
      <c r="G393" s="15">
        <f t="shared" si="72"/>
        <v>2.4209818426361805E-3</v>
      </c>
      <c r="H393" s="15">
        <f t="shared" si="73"/>
        <v>0</v>
      </c>
      <c r="I393" s="15">
        <f t="shared" si="74"/>
        <v>5.074354706789584E-3</v>
      </c>
      <c r="J393" s="31">
        <f t="shared" si="75"/>
        <v>0.71040965895054176</v>
      </c>
      <c r="K393" s="33">
        <v>1</v>
      </c>
    </row>
    <row r="394" spans="1:15" x14ac:dyDescent="0.25">
      <c r="A394" s="18"/>
      <c r="B394" s="24" t="s">
        <v>176</v>
      </c>
      <c r="C394" s="25">
        <v>2000</v>
      </c>
      <c r="D394" s="15">
        <v>1</v>
      </c>
      <c r="E394" s="15">
        <v>0</v>
      </c>
      <c r="F394" s="15">
        <f t="shared" si="71"/>
        <v>1.0291844555459656E-4</v>
      </c>
      <c r="G394" s="15">
        <f t="shared" si="72"/>
        <v>1.3449899125756557E-4</v>
      </c>
      <c r="H394" s="15">
        <f t="shared" si="73"/>
        <v>0</v>
      </c>
      <c r="I394" s="15">
        <f t="shared" si="74"/>
        <v>2.3741743681216215E-4</v>
      </c>
      <c r="J394" s="31">
        <f t="shared" si="75"/>
        <v>3.3238441153702697E-2</v>
      </c>
      <c r="K394" s="33">
        <v>0</v>
      </c>
    </row>
    <row r="395" spans="1:15" x14ac:dyDescent="0.25">
      <c r="A395" s="18"/>
      <c r="B395" s="24" t="s">
        <v>177</v>
      </c>
      <c r="C395" s="25">
        <v>1602</v>
      </c>
      <c r="D395" s="15">
        <v>1</v>
      </c>
      <c r="E395" s="15">
        <v>0</v>
      </c>
      <c r="F395" s="34">
        <f t="shared" si="71"/>
        <v>8.2437674889231831E-5</v>
      </c>
      <c r="G395" s="15">
        <f t="shared" si="72"/>
        <v>1.3449899125756557E-4</v>
      </c>
      <c r="H395" s="15">
        <f t="shared" si="73"/>
        <v>0</v>
      </c>
      <c r="I395" s="34">
        <f>F395+G395+H395</f>
        <v>2.169366661467974E-4</v>
      </c>
      <c r="J395" s="31">
        <f t="shared" si="75"/>
        <v>3.0371133260551637E-2</v>
      </c>
      <c r="K395" s="33">
        <v>0</v>
      </c>
    </row>
    <row r="396" spans="1:15" x14ac:dyDescent="0.25">
      <c r="A396" s="18"/>
      <c r="B396" s="24" t="s">
        <v>178</v>
      </c>
      <c r="C396" s="25">
        <v>7500</v>
      </c>
      <c r="D396" s="15">
        <v>1</v>
      </c>
      <c r="E396" s="15">
        <v>0</v>
      </c>
      <c r="F396" s="15">
        <f t="shared" si="71"/>
        <v>3.8594417082973712E-4</v>
      </c>
      <c r="G396" s="15">
        <f t="shared" si="72"/>
        <v>1.3449899125756557E-4</v>
      </c>
      <c r="H396" s="15">
        <f t="shared" si="73"/>
        <v>0</v>
      </c>
      <c r="I396" s="15">
        <f t="shared" si="74"/>
        <v>5.2044316208730266E-4</v>
      </c>
      <c r="J396" s="31">
        <f t="shared" si="75"/>
        <v>7.2862042692222379E-2</v>
      </c>
      <c r="K396" s="33">
        <v>0</v>
      </c>
    </row>
    <row r="397" spans="1:15" x14ac:dyDescent="0.25">
      <c r="A397" s="18"/>
      <c r="B397" s="24" t="s">
        <v>179</v>
      </c>
      <c r="C397" s="25">
        <v>13966.5</v>
      </c>
      <c r="D397" s="15">
        <v>13</v>
      </c>
      <c r="E397" s="15">
        <v>0</v>
      </c>
      <c r="F397" s="15">
        <f t="shared" si="71"/>
        <v>7.1870523491913637E-4</v>
      </c>
      <c r="G397" s="15">
        <f t="shared" si="72"/>
        <v>1.7484868863483524E-3</v>
      </c>
      <c r="H397" s="15">
        <f t="shared" si="73"/>
        <v>0</v>
      </c>
      <c r="I397" s="15">
        <f t="shared" si="74"/>
        <v>2.4671921212674887E-3</v>
      </c>
      <c r="J397" s="31">
        <f t="shared" si="75"/>
        <v>0.34540689697744842</v>
      </c>
      <c r="K397" s="33">
        <v>0</v>
      </c>
    </row>
    <row r="398" spans="1:15" x14ac:dyDescent="0.25">
      <c r="A398" s="18"/>
      <c r="B398" s="24" t="s">
        <v>180</v>
      </c>
      <c r="C398" s="25">
        <v>1012</v>
      </c>
      <c r="D398" s="15">
        <v>1</v>
      </c>
      <c r="E398" s="15">
        <v>0</v>
      </c>
      <c r="F398" s="34">
        <f t="shared" si="71"/>
        <v>5.2076733450625857E-5</v>
      </c>
      <c r="G398" s="15">
        <f t="shared" si="72"/>
        <v>1.3449899125756557E-4</v>
      </c>
      <c r="H398" s="15">
        <f t="shared" si="73"/>
        <v>0</v>
      </c>
      <c r="I398" s="34">
        <f>F398+G398+H398</f>
        <v>1.8657572470819143E-4</v>
      </c>
      <c r="J398" s="31">
        <f t="shared" si="75"/>
        <v>2.6120601459146801E-2</v>
      </c>
      <c r="K398" s="33">
        <v>0</v>
      </c>
    </row>
    <row r="399" spans="1:15" x14ac:dyDescent="0.25">
      <c r="A399" s="18"/>
      <c r="B399" s="24" t="s">
        <v>181</v>
      </c>
      <c r="C399" s="25">
        <v>2379</v>
      </c>
      <c r="D399" s="15">
        <v>2</v>
      </c>
      <c r="E399" s="15">
        <v>0</v>
      </c>
      <c r="F399" s="15">
        <f t="shared" si="71"/>
        <v>1.2242149098719261E-4</v>
      </c>
      <c r="G399" s="15">
        <f t="shared" si="72"/>
        <v>2.6899798251513114E-4</v>
      </c>
      <c r="H399" s="15">
        <f t="shared" si="73"/>
        <v>0</v>
      </c>
      <c r="I399" s="15">
        <f t="shared" si="74"/>
        <v>3.9141947350232378E-4</v>
      </c>
      <c r="J399" s="31">
        <f t="shared" si="75"/>
        <v>5.4798726290325325E-2</v>
      </c>
      <c r="K399" s="33">
        <v>0</v>
      </c>
    </row>
    <row r="400" spans="1:15" x14ac:dyDescent="0.25">
      <c r="A400" s="18"/>
      <c r="B400" s="24" t="s">
        <v>182</v>
      </c>
      <c r="C400" s="25">
        <v>13128</v>
      </c>
      <c r="D400" s="15">
        <v>8</v>
      </c>
      <c r="E400" s="15">
        <v>0</v>
      </c>
      <c r="F400" s="15">
        <f t="shared" si="71"/>
        <v>6.7555667662037172E-4</v>
      </c>
      <c r="G400" s="15">
        <f t="shared" si="72"/>
        <v>1.0759919300605246E-3</v>
      </c>
      <c r="H400" s="15">
        <f t="shared" si="73"/>
        <v>0</v>
      </c>
      <c r="I400" s="15">
        <f t="shared" si="74"/>
        <v>1.7515486066808964E-3</v>
      </c>
      <c r="J400" s="31">
        <f t="shared" si="75"/>
        <v>0.24521680493532549</v>
      </c>
      <c r="K400" s="33">
        <v>0</v>
      </c>
    </row>
    <row r="401" spans="1:13" ht="15.75" thickBot="1" x14ac:dyDescent="0.3">
      <c r="A401" s="45"/>
      <c r="B401" s="46" t="s">
        <v>183</v>
      </c>
      <c r="C401" s="47">
        <v>12600</v>
      </c>
      <c r="D401" s="48">
        <v>1</v>
      </c>
      <c r="E401" s="48">
        <v>0</v>
      </c>
      <c r="F401" s="15">
        <f t="shared" si="71"/>
        <v>6.4838620699395836E-4</v>
      </c>
      <c r="G401" s="15">
        <f t="shared" si="72"/>
        <v>1.3449899125756557E-4</v>
      </c>
      <c r="H401" s="15">
        <f t="shared" si="73"/>
        <v>0</v>
      </c>
      <c r="I401" s="15">
        <f t="shared" si="74"/>
        <v>7.828851982515239E-4</v>
      </c>
      <c r="J401" s="106">
        <f t="shared" si="75"/>
        <v>0.10960392775521334</v>
      </c>
      <c r="K401" s="107">
        <v>0</v>
      </c>
    </row>
    <row r="402" spans="1:13" ht="15.75" thickBot="1" x14ac:dyDescent="0.3">
      <c r="A402" s="19"/>
      <c r="B402" s="105" t="s">
        <v>42</v>
      </c>
      <c r="C402" s="108">
        <f>SUM(C325:C401)</f>
        <v>1412704.4159999997</v>
      </c>
      <c r="D402" s="20">
        <f>SUM(D325:D401)</f>
        <v>646</v>
      </c>
      <c r="E402" s="20">
        <f>SUM(E325:E401)</f>
        <v>4</v>
      </c>
      <c r="F402" s="142"/>
      <c r="G402" s="142"/>
      <c r="H402" s="142"/>
      <c r="I402" s="145"/>
      <c r="J402" s="109">
        <f>SUM(J325:J401)</f>
        <v>25.32034615018793</v>
      </c>
      <c r="K402" s="29">
        <f>SUM(K325:K401)</f>
        <v>25</v>
      </c>
      <c r="M402" s="1">
        <v>20</v>
      </c>
    </row>
    <row r="403" spans="1:13" x14ac:dyDescent="0.25">
      <c r="A403" s="52" t="s">
        <v>406</v>
      </c>
      <c r="B403" s="53" t="s">
        <v>407</v>
      </c>
      <c r="C403" s="54">
        <v>30454</v>
      </c>
      <c r="D403" s="16">
        <v>13</v>
      </c>
      <c r="E403" s="16">
        <v>0</v>
      </c>
      <c r="F403" s="16">
        <f t="shared" ref="F403:F416" si="76">0.35*C403/$C$532</f>
        <v>1.5671391704598419E-3</v>
      </c>
      <c r="G403" s="16">
        <f t="shared" ref="G403:G416" si="77">0.4*D403/$D$532</f>
        <v>1.7484868863483524E-3</v>
      </c>
      <c r="H403" s="16">
        <f t="shared" ref="H403:H416" si="78">0.25*E403/$E$532</f>
        <v>0</v>
      </c>
      <c r="I403" s="16">
        <f t="shared" ref="I403:I416" si="79">F403+G403+H403</f>
        <v>3.3156260568081943E-3</v>
      </c>
      <c r="J403" s="55">
        <f>I403*140</f>
        <v>0.46418764795314721</v>
      </c>
      <c r="K403" s="56">
        <v>1</v>
      </c>
    </row>
    <row r="404" spans="1:13" x14ac:dyDescent="0.25">
      <c r="A404" s="13"/>
      <c r="B404" s="24" t="s">
        <v>408</v>
      </c>
      <c r="C404" s="25">
        <v>800</v>
      </c>
      <c r="D404" s="15">
        <v>1</v>
      </c>
      <c r="E404" s="15">
        <v>0</v>
      </c>
      <c r="F404" s="34">
        <f t="shared" si="76"/>
        <v>4.1167378221838628E-5</v>
      </c>
      <c r="G404" s="15">
        <f t="shared" si="77"/>
        <v>1.3449899125756557E-4</v>
      </c>
      <c r="H404" s="15">
        <f t="shared" si="78"/>
        <v>0</v>
      </c>
      <c r="I404" s="34">
        <f>F404+G404+H404</f>
        <v>1.7566636947940421E-4</v>
      </c>
      <c r="J404" s="31">
        <f t="shared" ref="J404:J416" si="80">I404*140</f>
        <v>2.4593291727116589E-2</v>
      </c>
      <c r="K404" s="17">
        <v>0</v>
      </c>
    </row>
    <row r="405" spans="1:13" x14ac:dyDescent="0.25">
      <c r="A405" s="18"/>
      <c r="B405" s="24" t="s">
        <v>409</v>
      </c>
      <c r="C405" s="25">
        <v>800</v>
      </c>
      <c r="D405" s="15">
        <v>1</v>
      </c>
      <c r="E405" s="15">
        <v>0</v>
      </c>
      <c r="F405" s="34">
        <f t="shared" si="76"/>
        <v>4.1167378221838628E-5</v>
      </c>
      <c r="G405" s="15">
        <f t="shared" si="77"/>
        <v>1.3449899125756557E-4</v>
      </c>
      <c r="H405" s="15">
        <f t="shared" si="78"/>
        <v>0</v>
      </c>
      <c r="I405" s="34">
        <f>F405+G405+H405</f>
        <v>1.7566636947940421E-4</v>
      </c>
      <c r="J405" s="31">
        <f t="shared" si="80"/>
        <v>2.4593291727116589E-2</v>
      </c>
      <c r="K405" s="17">
        <v>0</v>
      </c>
    </row>
    <row r="406" spans="1:13" x14ac:dyDescent="0.25">
      <c r="A406" s="18"/>
      <c r="B406" s="24" t="s">
        <v>410</v>
      </c>
      <c r="C406" s="25">
        <v>3680</v>
      </c>
      <c r="D406" s="15">
        <v>3</v>
      </c>
      <c r="E406" s="15">
        <v>0</v>
      </c>
      <c r="F406" s="15">
        <f t="shared" si="76"/>
        <v>1.8936993982045767E-4</v>
      </c>
      <c r="G406" s="15">
        <f t="shared" si="77"/>
        <v>4.0349697377269674E-4</v>
      </c>
      <c r="H406" s="15">
        <f t="shared" si="78"/>
        <v>0</v>
      </c>
      <c r="I406" s="15">
        <f t="shared" si="79"/>
        <v>5.9286691359315441E-4</v>
      </c>
      <c r="J406" s="31">
        <f t="shared" si="80"/>
        <v>8.300136790304162E-2</v>
      </c>
      <c r="K406" s="17">
        <v>0</v>
      </c>
    </row>
    <row r="407" spans="1:13" x14ac:dyDescent="0.25">
      <c r="A407" s="18"/>
      <c r="B407" s="24" t="s">
        <v>411</v>
      </c>
      <c r="C407" s="25">
        <v>56238</v>
      </c>
      <c r="D407" s="15">
        <v>15</v>
      </c>
      <c r="E407" s="15">
        <v>0</v>
      </c>
      <c r="F407" s="15">
        <f t="shared" si="76"/>
        <v>2.8939637705497007E-3</v>
      </c>
      <c r="G407" s="15">
        <f t="shared" si="77"/>
        <v>2.0174848688634837E-3</v>
      </c>
      <c r="H407" s="15">
        <f t="shared" si="78"/>
        <v>0</v>
      </c>
      <c r="I407" s="15">
        <f t="shared" si="79"/>
        <v>4.9114486394131844E-3</v>
      </c>
      <c r="J407" s="31">
        <f t="shared" si="80"/>
        <v>0.6876028095178458</v>
      </c>
      <c r="K407" s="17">
        <v>1</v>
      </c>
    </row>
    <row r="408" spans="1:13" x14ac:dyDescent="0.25">
      <c r="A408" s="18"/>
      <c r="B408" s="24" t="s">
        <v>412</v>
      </c>
      <c r="C408" s="25">
        <v>6700</v>
      </c>
      <c r="D408" s="15">
        <v>1</v>
      </c>
      <c r="E408" s="15">
        <v>0</v>
      </c>
      <c r="F408" s="15">
        <f t="shared" si="76"/>
        <v>3.4477679260789851E-4</v>
      </c>
      <c r="G408" s="15">
        <f t="shared" si="77"/>
        <v>1.3449899125756557E-4</v>
      </c>
      <c r="H408" s="15">
        <f t="shared" si="78"/>
        <v>0</v>
      </c>
      <c r="I408" s="15">
        <f t="shared" si="79"/>
        <v>4.7927578386546411E-4</v>
      </c>
      <c r="J408" s="31">
        <f t="shared" si="80"/>
        <v>6.709860974116498E-2</v>
      </c>
      <c r="K408" s="17">
        <v>0</v>
      </c>
    </row>
    <row r="409" spans="1:13" x14ac:dyDescent="0.25">
      <c r="A409" s="18"/>
      <c r="B409" s="24" t="s">
        <v>413</v>
      </c>
      <c r="C409" s="25">
        <v>9550</v>
      </c>
      <c r="D409" s="15">
        <v>3</v>
      </c>
      <c r="E409" s="15">
        <v>0</v>
      </c>
      <c r="F409" s="15">
        <f t="shared" si="76"/>
        <v>4.9143557752319856E-4</v>
      </c>
      <c r="G409" s="15">
        <f t="shared" si="77"/>
        <v>4.0349697377269674E-4</v>
      </c>
      <c r="H409" s="15">
        <f t="shared" si="78"/>
        <v>0</v>
      </c>
      <c r="I409" s="15">
        <f t="shared" si="79"/>
        <v>8.949325512958953E-4</v>
      </c>
      <c r="J409" s="31">
        <f t="shared" si="80"/>
        <v>0.12529055718142534</v>
      </c>
      <c r="K409" s="17">
        <v>0</v>
      </c>
    </row>
    <row r="410" spans="1:13" x14ac:dyDescent="0.25">
      <c r="A410" s="18"/>
      <c r="B410" s="24" t="s">
        <v>414</v>
      </c>
      <c r="C410" s="25">
        <v>4080</v>
      </c>
      <c r="D410" s="15">
        <v>1</v>
      </c>
      <c r="E410" s="15">
        <v>0</v>
      </c>
      <c r="F410" s="15">
        <f t="shared" si="76"/>
        <v>2.09953628931377E-4</v>
      </c>
      <c r="G410" s="15">
        <f t="shared" si="77"/>
        <v>1.3449899125756557E-4</v>
      </c>
      <c r="H410" s="15">
        <f t="shared" si="78"/>
        <v>0</v>
      </c>
      <c r="I410" s="15">
        <f t="shared" si="79"/>
        <v>3.444526201889426E-4</v>
      </c>
      <c r="J410" s="31">
        <f t="shared" si="80"/>
        <v>4.8223366826451966E-2</v>
      </c>
      <c r="K410" s="17">
        <v>0</v>
      </c>
    </row>
    <row r="411" spans="1:13" x14ac:dyDescent="0.25">
      <c r="A411" s="18"/>
      <c r="B411" s="24" t="s">
        <v>415</v>
      </c>
      <c r="C411" s="25">
        <v>5021</v>
      </c>
      <c r="D411" s="15">
        <v>2</v>
      </c>
      <c r="E411" s="15">
        <v>0</v>
      </c>
      <c r="F411" s="15">
        <f t="shared" si="76"/>
        <v>2.5837675756481464E-4</v>
      </c>
      <c r="G411" s="15">
        <f t="shared" si="77"/>
        <v>2.6899798251513114E-4</v>
      </c>
      <c r="H411" s="15">
        <f t="shared" si="78"/>
        <v>0</v>
      </c>
      <c r="I411" s="15">
        <f t="shared" si="79"/>
        <v>5.2737474007994584E-4</v>
      </c>
      <c r="J411" s="31">
        <f t="shared" si="80"/>
        <v>7.3832463611192417E-2</v>
      </c>
      <c r="K411" s="17">
        <v>0</v>
      </c>
    </row>
    <row r="412" spans="1:13" x14ac:dyDescent="0.25">
      <c r="A412" s="18"/>
      <c r="B412" s="24" t="s">
        <v>416</v>
      </c>
      <c r="C412" s="25">
        <v>6772</v>
      </c>
      <c r="D412" s="15">
        <v>5</v>
      </c>
      <c r="E412" s="15">
        <v>0</v>
      </c>
      <c r="F412" s="15">
        <f t="shared" si="76"/>
        <v>3.4848185664786396E-4</v>
      </c>
      <c r="G412" s="15">
        <f t="shared" si="77"/>
        <v>6.7249495628782783E-4</v>
      </c>
      <c r="H412" s="15">
        <f t="shared" si="78"/>
        <v>0</v>
      </c>
      <c r="I412" s="15">
        <f t="shared" si="79"/>
        <v>1.0209768129356917E-3</v>
      </c>
      <c r="J412" s="31">
        <f t="shared" si="80"/>
        <v>0.14293675381099682</v>
      </c>
      <c r="K412" s="17">
        <v>0</v>
      </c>
    </row>
    <row r="413" spans="1:13" x14ac:dyDescent="0.25">
      <c r="A413" s="18"/>
      <c r="B413" s="24" t="s">
        <v>417</v>
      </c>
      <c r="C413" s="25">
        <v>20517</v>
      </c>
      <c r="D413" s="15">
        <v>10</v>
      </c>
      <c r="E413" s="15">
        <v>0</v>
      </c>
      <c r="F413" s="15">
        <f t="shared" si="76"/>
        <v>1.0557888737218288E-3</v>
      </c>
      <c r="G413" s="15">
        <f t="shared" si="77"/>
        <v>1.3449899125756557E-3</v>
      </c>
      <c r="H413" s="15">
        <f t="shared" si="78"/>
        <v>0</v>
      </c>
      <c r="I413" s="15">
        <f t="shared" si="79"/>
        <v>2.4007787862974847E-3</v>
      </c>
      <c r="J413" s="31">
        <f t="shared" si="80"/>
        <v>0.33610903008164783</v>
      </c>
      <c r="K413" s="17">
        <v>0</v>
      </c>
    </row>
    <row r="414" spans="1:13" x14ac:dyDescent="0.25">
      <c r="A414" s="18"/>
      <c r="B414" s="24" t="s">
        <v>418</v>
      </c>
      <c r="C414" s="25">
        <v>1250</v>
      </c>
      <c r="D414" s="15">
        <v>1</v>
      </c>
      <c r="E414" s="15">
        <v>0</v>
      </c>
      <c r="F414" s="140">
        <f t="shared" si="76"/>
        <v>6.4324028471622849E-5</v>
      </c>
      <c r="G414" s="15">
        <f t="shared" si="77"/>
        <v>1.3449899125756557E-4</v>
      </c>
      <c r="H414" s="15">
        <f t="shared" si="78"/>
        <v>0</v>
      </c>
      <c r="I414" s="140">
        <f>F414+G414+H414</f>
        <v>1.9882301972918843E-4</v>
      </c>
      <c r="J414" s="31">
        <f t="shared" si="80"/>
        <v>2.783522276208638E-2</v>
      </c>
      <c r="K414" s="17">
        <v>0</v>
      </c>
    </row>
    <row r="415" spans="1:13" x14ac:dyDescent="0.25">
      <c r="A415" s="18"/>
      <c r="B415" s="24" t="s">
        <v>419</v>
      </c>
      <c r="C415" s="25">
        <v>2530</v>
      </c>
      <c r="D415" s="15">
        <v>1</v>
      </c>
      <c r="E415" s="15">
        <v>0</v>
      </c>
      <c r="F415" s="15">
        <f t="shared" si="76"/>
        <v>1.3019183362656466E-4</v>
      </c>
      <c r="G415" s="15">
        <f t="shared" si="77"/>
        <v>1.3449899125756557E-4</v>
      </c>
      <c r="H415" s="15">
        <f t="shared" si="78"/>
        <v>0</v>
      </c>
      <c r="I415" s="15">
        <f t="shared" si="79"/>
        <v>2.6469082488413023E-4</v>
      </c>
      <c r="J415" s="31">
        <f t="shared" si="80"/>
        <v>3.705671548377823E-2</v>
      </c>
      <c r="K415" s="17">
        <v>0</v>
      </c>
    </row>
    <row r="416" spans="1:13" ht="15.75" thickBot="1" x14ac:dyDescent="0.3">
      <c r="A416" s="45"/>
      <c r="B416" s="46" t="s">
        <v>420</v>
      </c>
      <c r="C416" s="47">
        <v>0</v>
      </c>
      <c r="D416" s="48">
        <v>0</v>
      </c>
      <c r="E416" s="48">
        <v>2</v>
      </c>
      <c r="F416" s="48">
        <f t="shared" si="76"/>
        <v>0</v>
      </c>
      <c r="G416" s="48">
        <f t="shared" si="77"/>
        <v>0</v>
      </c>
      <c r="H416" s="48">
        <f t="shared" si="78"/>
        <v>1.0638297872340425E-2</v>
      </c>
      <c r="I416" s="48">
        <f t="shared" si="79"/>
        <v>1.0638297872340425E-2</v>
      </c>
      <c r="J416" s="106">
        <f t="shared" si="80"/>
        <v>1.4893617021276595</v>
      </c>
      <c r="K416" s="58">
        <v>2</v>
      </c>
    </row>
    <row r="417" spans="1:13" ht="15.75" thickBot="1" x14ac:dyDescent="0.3">
      <c r="A417" s="41"/>
      <c r="B417" s="63" t="s">
        <v>42</v>
      </c>
      <c r="C417" s="28">
        <f>SUM(C403:C416)</f>
        <v>148392</v>
      </c>
      <c r="D417" s="20">
        <f>SUM(D403:D416)</f>
        <v>57</v>
      </c>
      <c r="E417" s="20">
        <f>SUM(E403:E416)</f>
        <v>2</v>
      </c>
      <c r="F417" s="102"/>
      <c r="G417" s="102"/>
      <c r="H417" s="102"/>
      <c r="I417" s="20"/>
      <c r="J417" s="21">
        <f>SUM(J403:J416)</f>
        <v>3.6317228304546711</v>
      </c>
      <c r="K417" s="29">
        <f>SUM(K403:K416)</f>
        <v>4</v>
      </c>
      <c r="M417" s="1">
        <v>2</v>
      </c>
    </row>
    <row r="418" spans="1:13" ht="15.75" thickBot="1" x14ac:dyDescent="0.3">
      <c r="A418" s="9" t="s">
        <v>421</v>
      </c>
      <c r="B418" s="22" t="s">
        <v>422</v>
      </c>
      <c r="C418" s="23">
        <v>18035</v>
      </c>
      <c r="D418" s="10">
        <v>10</v>
      </c>
      <c r="E418" s="10">
        <v>0</v>
      </c>
      <c r="F418" s="10">
        <f t="shared" ref="F418:F440" si="81">0.35*C418/$C$532</f>
        <v>9.2806708278857447E-4</v>
      </c>
      <c r="G418" s="10">
        <f t="shared" ref="G418:G440" si="82">0.4*D418/$D$532</f>
        <v>1.3449899125756557E-3</v>
      </c>
      <c r="H418" s="10">
        <f t="shared" ref="H418:H440" si="83">0.25*E418/$E$532</f>
        <v>0</v>
      </c>
      <c r="I418" s="61">
        <f>F418+G418+H418</f>
        <v>2.2730569953642301E-3</v>
      </c>
      <c r="J418" s="11">
        <f>I418*140</f>
        <v>0.31822797935099223</v>
      </c>
      <c r="K418" s="12">
        <v>1</v>
      </c>
    </row>
    <row r="419" spans="1:13" ht="15.75" thickBot="1" x14ac:dyDescent="0.3">
      <c r="A419" s="13"/>
      <c r="B419" s="24" t="s">
        <v>137</v>
      </c>
      <c r="C419" s="25">
        <v>9350</v>
      </c>
      <c r="D419" s="15">
        <v>10</v>
      </c>
      <c r="E419" s="10">
        <v>0</v>
      </c>
      <c r="F419" s="10">
        <f t="shared" si="81"/>
        <v>4.8114373296773892E-4</v>
      </c>
      <c r="G419" s="10">
        <f t="shared" si="82"/>
        <v>1.3449899125756557E-3</v>
      </c>
      <c r="H419" s="10">
        <f t="shared" si="83"/>
        <v>0</v>
      </c>
      <c r="I419" s="61">
        <f t="shared" ref="I419:I440" si="84">F419+G419+H419</f>
        <v>1.8261336455433945E-3</v>
      </c>
      <c r="J419" s="11">
        <f t="shared" ref="J419:J440" si="85">I419*140</f>
        <v>0.25565871037607524</v>
      </c>
      <c r="K419" s="17">
        <v>0</v>
      </c>
    </row>
    <row r="420" spans="1:13" ht="15.75" thickBot="1" x14ac:dyDescent="0.3">
      <c r="A420" s="18"/>
      <c r="B420" s="24" t="s">
        <v>423</v>
      </c>
      <c r="C420" s="25">
        <v>15860</v>
      </c>
      <c r="D420" s="15">
        <v>7</v>
      </c>
      <c r="E420" s="10">
        <v>0</v>
      </c>
      <c r="F420" s="10">
        <f t="shared" si="81"/>
        <v>8.1614327324795071E-4</v>
      </c>
      <c r="G420" s="10">
        <f t="shared" si="82"/>
        <v>9.4149293880295903E-4</v>
      </c>
      <c r="H420" s="10">
        <f t="shared" si="83"/>
        <v>0</v>
      </c>
      <c r="I420" s="61">
        <f t="shared" si="84"/>
        <v>1.7576362120509097E-3</v>
      </c>
      <c r="J420" s="11">
        <f t="shared" si="85"/>
        <v>0.24606906968712736</v>
      </c>
      <c r="K420" s="17">
        <v>0</v>
      </c>
    </row>
    <row r="421" spans="1:13" ht="15.75" thickBot="1" x14ac:dyDescent="0.3">
      <c r="A421" s="18"/>
      <c r="B421" s="24" t="s">
        <v>424</v>
      </c>
      <c r="C421" s="25">
        <v>26620</v>
      </c>
      <c r="D421" s="15">
        <v>16</v>
      </c>
      <c r="E421" s="15">
        <v>1</v>
      </c>
      <c r="F421" s="10">
        <f t="shared" si="81"/>
        <v>1.3698445103316802E-3</v>
      </c>
      <c r="G421" s="10">
        <f t="shared" si="82"/>
        <v>2.1519838601210491E-3</v>
      </c>
      <c r="H421" s="10">
        <f t="shared" si="83"/>
        <v>5.3191489361702126E-3</v>
      </c>
      <c r="I421" s="61">
        <f t="shared" si="84"/>
        <v>8.8409773066229422E-3</v>
      </c>
      <c r="J421" s="11">
        <f t="shared" si="85"/>
        <v>1.2377368229272119</v>
      </c>
      <c r="K421" s="17">
        <v>1</v>
      </c>
    </row>
    <row r="422" spans="1:13" ht="15.75" thickBot="1" x14ac:dyDescent="0.3">
      <c r="A422" s="18"/>
      <c r="B422" s="24" t="s">
        <v>425</v>
      </c>
      <c r="C422" s="25">
        <v>980</v>
      </c>
      <c r="D422" s="15">
        <v>2</v>
      </c>
      <c r="E422" s="15">
        <v>0</v>
      </c>
      <c r="F422" s="35">
        <f t="shared" si="81"/>
        <v>5.0430038321752316E-5</v>
      </c>
      <c r="G422" s="10">
        <f t="shared" si="82"/>
        <v>2.6899798251513114E-4</v>
      </c>
      <c r="H422" s="10">
        <f t="shared" si="83"/>
        <v>0</v>
      </c>
      <c r="I422" s="61">
        <f>F422+G422+H422</f>
        <v>3.1942802083688345E-4</v>
      </c>
      <c r="J422" s="11">
        <f t="shared" si="85"/>
        <v>4.4719922917163681E-2</v>
      </c>
      <c r="K422" s="17">
        <v>0</v>
      </c>
    </row>
    <row r="423" spans="1:13" ht="15.75" thickBot="1" x14ac:dyDescent="0.3">
      <c r="A423" s="18"/>
      <c r="B423" s="24" t="s">
        <v>426</v>
      </c>
      <c r="C423" s="25">
        <v>2100</v>
      </c>
      <c r="D423" s="15">
        <v>2</v>
      </c>
      <c r="E423" s="15">
        <v>0</v>
      </c>
      <c r="F423" s="10">
        <f t="shared" si="81"/>
        <v>1.0806436783232639E-4</v>
      </c>
      <c r="G423" s="10">
        <f t="shared" si="82"/>
        <v>2.6899798251513114E-4</v>
      </c>
      <c r="H423" s="10">
        <f t="shared" si="83"/>
        <v>0</v>
      </c>
      <c r="I423" s="61">
        <f t="shared" si="84"/>
        <v>3.7706235034745754E-4</v>
      </c>
      <c r="J423" s="11">
        <f t="shared" si="85"/>
        <v>5.2788729048644054E-2</v>
      </c>
      <c r="K423" s="17">
        <v>0</v>
      </c>
    </row>
    <row r="424" spans="1:13" ht="15.75" thickBot="1" x14ac:dyDescent="0.3">
      <c r="A424" s="18"/>
      <c r="B424" s="24" t="s">
        <v>427</v>
      </c>
      <c r="C424" s="25">
        <v>900</v>
      </c>
      <c r="D424" s="15">
        <v>1</v>
      </c>
      <c r="E424" s="15">
        <v>0</v>
      </c>
      <c r="F424" s="26">
        <f t="shared" si="81"/>
        <v>4.6313300499568454E-5</v>
      </c>
      <c r="G424" s="10">
        <f t="shared" si="82"/>
        <v>1.3449899125756557E-4</v>
      </c>
      <c r="H424" s="10">
        <f t="shared" si="83"/>
        <v>0</v>
      </c>
      <c r="I424" s="61">
        <f>F424+G424+H424</f>
        <v>1.8081229175713403E-4</v>
      </c>
      <c r="J424" s="11">
        <f t="shared" si="85"/>
        <v>2.5313720845998762E-2</v>
      </c>
      <c r="K424" s="17">
        <v>0</v>
      </c>
    </row>
    <row r="425" spans="1:13" ht="15.75" thickBot="1" x14ac:dyDescent="0.3">
      <c r="A425" s="18"/>
      <c r="B425" s="24" t="s">
        <v>428</v>
      </c>
      <c r="C425" s="25">
        <v>8110</v>
      </c>
      <c r="D425" s="15">
        <v>5</v>
      </c>
      <c r="E425" s="15">
        <v>0</v>
      </c>
      <c r="F425" s="10">
        <f t="shared" si="81"/>
        <v>4.1733429672388906E-4</v>
      </c>
      <c r="G425" s="10">
        <f t="shared" si="82"/>
        <v>6.7249495628782783E-4</v>
      </c>
      <c r="H425" s="10">
        <f t="shared" si="83"/>
        <v>0</v>
      </c>
      <c r="I425" s="61">
        <f t="shared" si="84"/>
        <v>1.0898292530117169E-3</v>
      </c>
      <c r="J425" s="11">
        <f t="shared" si="85"/>
        <v>0.15257609542164036</v>
      </c>
      <c r="K425" s="17">
        <v>0</v>
      </c>
    </row>
    <row r="426" spans="1:13" ht="15.75" thickBot="1" x14ac:dyDescent="0.3">
      <c r="A426" s="18"/>
      <c r="B426" s="24" t="s">
        <v>429</v>
      </c>
      <c r="C426" s="25">
        <v>2000</v>
      </c>
      <c r="D426" s="15">
        <v>2</v>
      </c>
      <c r="E426" s="15">
        <v>0</v>
      </c>
      <c r="F426" s="10">
        <f t="shared" si="81"/>
        <v>1.0291844555459656E-4</v>
      </c>
      <c r="G426" s="10">
        <f t="shared" si="82"/>
        <v>2.6899798251513114E-4</v>
      </c>
      <c r="H426" s="10">
        <f t="shared" si="83"/>
        <v>0</v>
      </c>
      <c r="I426" s="61">
        <f t="shared" si="84"/>
        <v>3.7191642806972769E-4</v>
      </c>
      <c r="J426" s="11">
        <f t="shared" si="85"/>
        <v>5.2068299929761877E-2</v>
      </c>
      <c r="K426" s="17">
        <v>0</v>
      </c>
    </row>
    <row r="427" spans="1:13" ht="15.75" thickBot="1" x14ac:dyDescent="0.3">
      <c r="A427" s="18"/>
      <c r="B427" s="24" t="s">
        <v>430</v>
      </c>
      <c r="C427" s="25">
        <v>1435</v>
      </c>
      <c r="D427" s="15">
        <v>2</v>
      </c>
      <c r="E427" s="15">
        <v>0</v>
      </c>
      <c r="F427" s="49">
        <f t="shared" si="81"/>
        <v>7.3843984685423021E-5</v>
      </c>
      <c r="G427" s="10">
        <f t="shared" si="82"/>
        <v>2.6899798251513114E-4</v>
      </c>
      <c r="H427" s="10">
        <f t="shared" si="83"/>
        <v>0</v>
      </c>
      <c r="I427" s="61">
        <f>F427+G427+H427</f>
        <v>3.4284196720055416E-4</v>
      </c>
      <c r="J427" s="11">
        <f t="shared" si="85"/>
        <v>4.7997875408077581E-2</v>
      </c>
      <c r="K427" s="17">
        <v>0</v>
      </c>
    </row>
    <row r="428" spans="1:13" ht="15.75" thickBot="1" x14ac:dyDescent="0.3">
      <c r="A428" s="18"/>
      <c r="B428" s="24" t="s">
        <v>431</v>
      </c>
      <c r="C428" s="25">
        <v>4380</v>
      </c>
      <c r="D428" s="15">
        <v>5</v>
      </c>
      <c r="E428" s="15">
        <v>0</v>
      </c>
      <c r="F428" s="10">
        <f t="shared" si="81"/>
        <v>2.2539139576456649E-4</v>
      </c>
      <c r="G428" s="10">
        <f t="shared" si="82"/>
        <v>6.7249495628782783E-4</v>
      </c>
      <c r="H428" s="10">
        <f t="shared" si="83"/>
        <v>0</v>
      </c>
      <c r="I428" s="61">
        <f t="shared" si="84"/>
        <v>8.9788635205239426E-4</v>
      </c>
      <c r="J428" s="11">
        <f t="shared" si="85"/>
        <v>0.1257040892873352</v>
      </c>
      <c r="K428" s="17">
        <v>0</v>
      </c>
    </row>
    <row r="429" spans="1:13" ht="15.75" thickBot="1" x14ac:dyDescent="0.3">
      <c r="A429" s="18"/>
      <c r="B429" s="24" t="s">
        <v>432</v>
      </c>
      <c r="C429" s="25">
        <v>285</v>
      </c>
      <c r="D429" s="15">
        <v>2</v>
      </c>
      <c r="E429" s="15">
        <v>0</v>
      </c>
      <c r="F429" s="26">
        <f t="shared" si="81"/>
        <v>1.466587849153001E-5</v>
      </c>
      <c r="G429" s="10">
        <f t="shared" si="82"/>
        <v>2.6899798251513114E-4</v>
      </c>
      <c r="H429" s="10">
        <f t="shared" si="83"/>
        <v>0</v>
      </c>
      <c r="I429" s="61">
        <f>F429+G429+H429</f>
        <v>2.8366386100666118E-4</v>
      </c>
      <c r="J429" s="11">
        <f t="shared" si="85"/>
        <v>3.9712940540932565E-2</v>
      </c>
      <c r="K429" s="17">
        <v>0</v>
      </c>
    </row>
    <row r="430" spans="1:13" ht="15.75" thickBot="1" x14ac:dyDescent="0.3">
      <c r="A430" s="18"/>
      <c r="B430" s="24" t="s">
        <v>433</v>
      </c>
      <c r="C430" s="25">
        <v>170</v>
      </c>
      <c r="D430" s="15">
        <v>1</v>
      </c>
      <c r="E430" s="15">
        <v>0</v>
      </c>
      <c r="F430" s="62">
        <f t="shared" si="81"/>
        <v>8.7480678721407062E-6</v>
      </c>
      <c r="G430" s="10">
        <f t="shared" si="82"/>
        <v>1.3449899125756557E-4</v>
      </c>
      <c r="H430" s="10">
        <f t="shared" si="83"/>
        <v>0</v>
      </c>
      <c r="I430" s="61">
        <f>F430+G430+H430</f>
        <v>1.4324705912970628E-4</v>
      </c>
      <c r="J430" s="11">
        <f t="shared" si="85"/>
        <v>2.005458827815888E-2</v>
      </c>
      <c r="K430" s="17">
        <v>0</v>
      </c>
    </row>
    <row r="431" spans="1:13" ht="15.75" thickBot="1" x14ac:dyDescent="0.3">
      <c r="A431" s="18"/>
      <c r="B431" s="24" t="s">
        <v>434</v>
      </c>
      <c r="C431" s="25">
        <v>1000</v>
      </c>
      <c r="D431" s="15">
        <v>1</v>
      </c>
      <c r="E431" s="15">
        <v>0</v>
      </c>
      <c r="F431" s="26">
        <f t="shared" si="81"/>
        <v>5.145922277729828E-5</v>
      </c>
      <c r="G431" s="10">
        <f t="shared" si="82"/>
        <v>1.3449899125756557E-4</v>
      </c>
      <c r="H431" s="10">
        <f t="shared" si="83"/>
        <v>0</v>
      </c>
      <c r="I431" s="61">
        <f>F431+G431+H431</f>
        <v>1.8595821403486385E-4</v>
      </c>
      <c r="J431" s="11">
        <f t="shared" si="85"/>
        <v>2.6034149964880939E-2</v>
      </c>
      <c r="K431" s="17">
        <v>0</v>
      </c>
    </row>
    <row r="432" spans="1:13" ht="15.75" thickBot="1" x14ac:dyDescent="0.3">
      <c r="A432" s="18"/>
      <c r="B432" s="24" t="s">
        <v>435</v>
      </c>
      <c r="C432" s="25">
        <v>127</v>
      </c>
      <c r="D432" s="15">
        <v>1</v>
      </c>
      <c r="E432" s="15">
        <v>0</v>
      </c>
      <c r="F432" s="62">
        <f t="shared" si="81"/>
        <v>6.5353212927168809E-6</v>
      </c>
      <c r="G432" s="10">
        <f t="shared" si="82"/>
        <v>1.3449899125756557E-4</v>
      </c>
      <c r="H432" s="10">
        <f t="shared" si="83"/>
        <v>0</v>
      </c>
      <c r="I432" s="61">
        <f>F432+G432+H432</f>
        <v>1.4103431255028245E-4</v>
      </c>
      <c r="J432" s="11">
        <f t="shared" si="85"/>
        <v>1.9744803757039544E-2</v>
      </c>
      <c r="K432" s="17">
        <v>0</v>
      </c>
    </row>
    <row r="433" spans="1:13" ht="15.75" thickBot="1" x14ac:dyDescent="0.3">
      <c r="A433" s="18"/>
      <c r="B433" s="24" t="s">
        <v>436</v>
      </c>
      <c r="C433" s="25">
        <v>1305</v>
      </c>
      <c r="D433" s="15">
        <v>3</v>
      </c>
      <c r="E433" s="15">
        <v>0</v>
      </c>
      <c r="F433" s="26">
        <f t="shared" si="81"/>
        <v>6.7154285724374256E-5</v>
      </c>
      <c r="G433" s="10">
        <f t="shared" si="82"/>
        <v>4.0349697377269674E-4</v>
      </c>
      <c r="H433" s="10">
        <f t="shared" si="83"/>
        <v>0</v>
      </c>
      <c r="I433" s="61">
        <f>F433+G433+H433</f>
        <v>4.7065125949707101E-4</v>
      </c>
      <c r="J433" s="11">
        <f t="shared" si="85"/>
        <v>6.5891176329589948E-2</v>
      </c>
      <c r="K433" s="17">
        <v>0</v>
      </c>
    </row>
    <row r="434" spans="1:13" ht="15.75" thickBot="1" x14ac:dyDescent="0.3">
      <c r="A434" s="18"/>
      <c r="B434" s="24" t="s">
        <v>437</v>
      </c>
      <c r="C434" s="25">
        <v>2025</v>
      </c>
      <c r="D434" s="15">
        <v>1</v>
      </c>
      <c r="E434" s="15">
        <v>1</v>
      </c>
      <c r="F434" s="10">
        <f t="shared" si="81"/>
        <v>1.0420492612402902E-4</v>
      </c>
      <c r="G434" s="10">
        <f t="shared" si="82"/>
        <v>1.3449899125756557E-4</v>
      </c>
      <c r="H434" s="10">
        <f t="shared" si="83"/>
        <v>5.3191489361702126E-3</v>
      </c>
      <c r="I434" s="61">
        <f t="shared" si="84"/>
        <v>5.5578528535518076E-3</v>
      </c>
      <c r="J434" s="11">
        <f t="shared" si="85"/>
        <v>0.77809939949725304</v>
      </c>
      <c r="K434" s="17">
        <v>1</v>
      </c>
    </row>
    <row r="435" spans="1:13" ht="15.75" thickBot="1" x14ac:dyDescent="0.3">
      <c r="A435" s="18"/>
      <c r="B435" s="24" t="s">
        <v>438</v>
      </c>
      <c r="C435" s="25">
        <v>2700</v>
      </c>
      <c r="D435" s="15">
        <v>1</v>
      </c>
      <c r="E435" s="15">
        <v>0</v>
      </c>
      <c r="F435" s="10">
        <f t="shared" si="81"/>
        <v>1.3893990149870534E-4</v>
      </c>
      <c r="G435" s="10">
        <f t="shared" si="82"/>
        <v>1.3449899125756557E-4</v>
      </c>
      <c r="H435" s="10">
        <f t="shared" si="83"/>
        <v>0</v>
      </c>
      <c r="I435" s="61">
        <f t="shared" si="84"/>
        <v>2.7343889275627091E-4</v>
      </c>
      <c r="J435" s="11">
        <f t="shared" si="85"/>
        <v>3.8281444985877926E-2</v>
      </c>
      <c r="K435" s="17">
        <v>0</v>
      </c>
    </row>
    <row r="436" spans="1:13" ht="15.75" thickBot="1" x14ac:dyDescent="0.3">
      <c r="A436" s="18"/>
      <c r="B436" s="24" t="s">
        <v>439</v>
      </c>
      <c r="C436" s="25">
        <v>10950</v>
      </c>
      <c r="D436" s="15">
        <v>4</v>
      </c>
      <c r="E436" s="15">
        <v>0</v>
      </c>
      <c r="F436" s="10">
        <f t="shared" si="81"/>
        <v>5.6347848941141609E-4</v>
      </c>
      <c r="G436" s="10">
        <f t="shared" si="82"/>
        <v>5.3799596503026229E-4</v>
      </c>
      <c r="H436" s="10">
        <f t="shared" si="83"/>
        <v>0</v>
      </c>
      <c r="I436" s="61">
        <f t="shared" si="84"/>
        <v>1.1014744544416784E-3</v>
      </c>
      <c r="J436" s="11">
        <f t="shared" si="85"/>
        <v>0.15420642362183498</v>
      </c>
      <c r="K436" s="17">
        <v>0</v>
      </c>
    </row>
    <row r="437" spans="1:13" ht="15.75" thickBot="1" x14ac:dyDescent="0.3">
      <c r="A437" s="18"/>
      <c r="B437" s="24" t="s">
        <v>440</v>
      </c>
      <c r="C437" s="25">
        <v>2700</v>
      </c>
      <c r="D437" s="15">
        <v>1</v>
      </c>
      <c r="E437" s="15">
        <v>0</v>
      </c>
      <c r="F437" s="10">
        <f t="shared" si="81"/>
        <v>1.3893990149870534E-4</v>
      </c>
      <c r="G437" s="10">
        <f t="shared" si="82"/>
        <v>1.3449899125756557E-4</v>
      </c>
      <c r="H437" s="10">
        <f t="shared" si="83"/>
        <v>0</v>
      </c>
      <c r="I437" s="61">
        <f t="shared" si="84"/>
        <v>2.7343889275627091E-4</v>
      </c>
      <c r="J437" s="11">
        <f t="shared" si="85"/>
        <v>3.8281444985877926E-2</v>
      </c>
      <c r="K437" s="17">
        <v>0</v>
      </c>
    </row>
    <row r="438" spans="1:13" ht="15.75" thickBot="1" x14ac:dyDescent="0.3">
      <c r="A438" s="18"/>
      <c r="B438" s="24" t="s">
        <v>172</v>
      </c>
      <c r="C438" s="25">
        <v>1200</v>
      </c>
      <c r="D438" s="15">
        <v>1</v>
      </c>
      <c r="E438" s="15">
        <v>1</v>
      </c>
      <c r="F438" s="26">
        <f t="shared" si="81"/>
        <v>6.1751067332757939E-5</v>
      </c>
      <c r="G438" s="10">
        <f t="shared" si="82"/>
        <v>1.3449899125756557E-4</v>
      </c>
      <c r="H438" s="10">
        <f t="shared" si="83"/>
        <v>5.3191489361702126E-3</v>
      </c>
      <c r="I438" s="61">
        <f>F438+G438+H438</f>
        <v>5.5153989947605364E-3</v>
      </c>
      <c r="J438" s="11">
        <f t="shared" si="85"/>
        <v>0.77215585926647512</v>
      </c>
      <c r="K438" s="17">
        <v>1</v>
      </c>
    </row>
    <row r="439" spans="1:13" ht="15.75" thickBot="1" x14ac:dyDescent="0.3">
      <c r="A439" s="18"/>
      <c r="B439" s="24" t="s">
        <v>441</v>
      </c>
      <c r="C439" s="25">
        <v>0</v>
      </c>
      <c r="D439" s="15">
        <v>0</v>
      </c>
      <c r="E439" s="15">
        <v>1</v>
      </c>
      <c r="F439" s="10">
        <f t="shared" si="81"/>
        <v>0</v>
      </c>
      <c r="G439" s="10">
        <f t="shared" si="82"/>
        <v>0</v>
      </c>
      <c r="H439" s="10">
        <f t="shared" si="83"/>
        <v>5.3191489361702126E-3</v>
      </c>
      <c r="I439" s="61">
        <f t="shared" si="84"/>
        <v>5.3191489361702126E-3</v>
      </c>
      <c r="J439" s="11">
        <f t="shared" si="85"/>
        <v>0.74468085106382975</v>
      </c>
      <c r="K439" s="17">
        <v>1</v>
      </c>
    </row>
    <row r="440" spans="1:13" ht="15.75" thickBot="1" x14ac:dyDescent="0.3">
      <c r="A440" s="45"/>
      <c r="B440" s="46" t="s">
        <v>442</v>
      </c>
      <c r="C440" s="47">
        <v>0</v>
      </c>
      <c r="D440" s="48">
        <v>0</v>
      </c>
      <c r="E440" s="48">
        <v>1</v>
      </c>
      <c r="F440" s="10">
        <f t="shared" si="81"/>
        <v>0</v>
      </c>
      <c r="G440" s="10">
        <f t="shared" si="82"/>
        <v>0</v>
      </c>
      <c r="H440" s="10">
        <f t="shared" si="83"/>
        <v>5.3191489361702126E-3</v>
      </c>
      <c r="I440" s="61">
        <f t="shared" si="84"/>
        <v>5.3191489361702126E-3</v>
      </c>
      <c r="J440" s="11">
        <f t="shared" si="85"/>
        <v>0.74468085106382975</v>
      </c>
      <c r="K440" s="58">
        <v>1</v>
      </c>
    </row>
    <row r="441" spans="1:13" ht="15.75" thickBot="1" x14ac:dyDescent="0.3">
      <c r="A441" s="41"/>
      <c r="B441" s="63" t="s">
        <v>42</v>
      </c>
      <c r="C441" s="28">
        <f>SUM(C418:C440)</f>
        <v>112232</v>
      </c>
      <c r="D441" s="20">
        <f>SUM(D418:D438)</f>
        <v>78</v>
      </c>
      <c r="E441" s="20">
        <f>SUM(E418:E440)</f>
        <v>5</v>
      </c>
      <c r="F441" s="102"/>
      <c r="G441" s="102"/>
      <c r="H441" s="102"/>
      <c r="I441" s="64"/>
      <c r="J441" s="21">
        <f>SUM(J418:J440)</f>
        <v>6.0006852485556079</v>
      </c>
      <c r="K441" s="29">
        <f>SUM(K418:K440)</f>
        <v>6</v>
      </c>
      <c r="M441" s="1">
        <v>5</v>
      </c>
    </row>
    <row r="442" spans="1:13" x14ac:dyDescent="0.25">
      <c r="A442" s="78" t="s">
        <v>503</v>
      </c>
      <c r="B442" s="79" t="s">
        <v>504</v>
      </c>
      <c r="C442" s="80">
        <v>1000</v>
      </c>
      <c r="D442" s="81">
        <v>2</v>
      </c>
      <c r="E442" s="81">
        <v>0</v>
      </c>
      <c r="F442" s="86">
        <f>0.35*C442/$C$532</f>
        <v>5.145922277729828E-5</v>
      </c>
      <c r="G442" s="81">
        <f>0.4*D442/$D$532</f>
        <v>2.6899798251513114E-4</v>
      </c>
      <c r="H442" s="81">
        <f>0.25*E442/$E$532</f>
        <v>0</v>
      </c>
      <c r="I442" s="86">
        <f>F442+G442+H442</f>
        <v>3.2045720529242944E-4</v>
      </c>
      <c r="J442" s="84">
        <f>I442*140</f>
        <v>4.4864008740940126E-2</v>
      </c>
      <c r="K442" s="85">
        <v>0</v>
      </c>
    </row>
    <row r="443" spans="1:13" x14ac:dyDescent="0.25">
      <c r="A443" s="67"/>
      <c r="B443" s="68" t="s">
        <v>505</v>
      </c>
      <c r="C443" s="69">
        <v>1050</v>
      </c>
      <c r="D443" s="70">
        <v>1</v>
      </c>
      <c r="E443" s="70">
        <v>0</v>
      </c>
      <c r="F443" s="111">
        <f>0.35*C443/$C$532</f>
        <v>5.4032183916163197E-5</v>
      </c>
      <c r="G443" s="70">
        <f>0.4*D443/$D$532</f>
        <v>1.3449899125756557E-4</v>
      </c>
      <c r="H443" s="70">
        <f>0.25*E443/$E$532</f>
        <v>0</v>
      </c>
      <c r="I443" s="111">
        <f>F443+G443+H443</f>
        <v>1.8853117517372877E-4</v>
      </c>
      <c r="J443" s="84">
        <f>I443*140</f>
        <v>2.6394364524322027E-2</v>
      </c>
      <c r="K443" s="71">
        <v>0</v>
      </c>
    </row>
    <row r="444" spans="1:13" ht="15.75" thickBot="1" x14ac:dyDescent="0.3">
      <c r="A444" s="87"/>
      <c r="B444" s="88" t="s">
        <v>506</v>
      </c>
      <c r="C444" s="89">
        <v>2000</v>
      </c>
      <c r="D444" s="90">
        <v>1</v>
      </c>
      <c r="E444" s="90">
        <v>0</v>
      </c>
      <c r="F444" s="90">
        <f>0.35*C444/$C$532</f>
        <v>1.0291844555459656E-4</v>
      </c>
      <c r="G444" s="90">
        <f>0.4*D444/$D$532</f>
        <v>1.3449899125756557E-4</v>
      </c>
      <c r="H444" s="90">
        <f>0.25*E444/$E$532</f>
        <v>0</v>
      </c>
      <c r="I444" s="90">
        <f t="shared" ref="I444" si="86">F444+G444+H444</f>
        <v>2.3741743681216215E-4</v>
      </c>
      <c r="J444" s="115">
        <f t="shared" ref="J444" si="87">I444*140</f>
        <v>3.3238441153702697E-2</v>
      </c>
      <c r="K444" s="91">
        <v>0</v>
      </c>
    </row>
    <row r="445" spans="1:13" ht="15.75" thickBot="1" x14ac:dyDescent="0.3">
      <c r="A445" s="19"/>
      <c r="B445" s="73" t="s">
        <v>42</v>
      </c>
      <c r="C445" s="74">
        <f>SUM(C442:C444)</f>
        <v>4050</v>
      </c>
      <c r="D445" s="75">
        <f>SUM(D442:D444)</f>
        <v>4</v>
      </c>
      <c r="E445" s="75">
        <v>0</v>
      </c>
      <c r="F445" s="110"/>
      <c r="G445" s="110"/>
      <c r="H445" s="110"/>
      <c r="I445" s="75"/>
      <c r="J445" s="76">
        <f>SUM(J442:J444)</f>
        <v>0.10449681441896486</v>
      </c>
      <c r="K445" s="77">
        <f>SUM(K442:K444)</f>
        <v>0</v>
      </c>
    </row>
    <row r="446" spans="1:13" x14ac:dyDescent="0.25">
      <c r="A446" s="52" t="s">
        <v>224</v>
      </c>
      <c r="B446" s="53" t="s">
        <v>225</v>
      </c>
      <c r="C446" s="54">
        <v>84155.9</v>
      </c>
      <c r="D446" s="16">
        <v>15</v>
      </c>
      <c r="E446" s="137">
        <v>1</v>
      </c>
      <c r="F446" s="16">
        <f t="shared" ref="F446:F479" si="88">0.35*C446/$C$532</f>
        <v>4.3305972061240356E-3</v>
      </c>
      <c r="G446" s="16">
        <f t="shared" ref="G446:G479" si="89">0.4*D446/$D$532</f>
        <v>2.0174848688634837E-3</v>
      </c>
      <c r="H446" s="16">
        <f t="shared" ref="H446:H479" si="90">0.25*E446/$E$532</f>
        <v>5.3191489361702126E-3</v>
      </c>
      <c r="I446" s="16">
        <f>F446+G446+H446</f>
        <v>1.1667231011157731E-2</v>
      </c>
      <c r="J446" s="55">
        <f>I446*140</f>
        <v>1.6334123415620823</v>
      </c>
      <c r="K446" s="138">
        <v>2</v>
      </c>
    </row>
    <row r="447" spans="1:13" x14ac:dyDescent="0.25">
      <c r="A447" s="13"/>
      <c r="B447" s="24" t="s">
        <v>226</v>
      </c>
      <c r="C447" s="25">
        <v>5291.02</v>
      </c>
      <c r="D447" s="15">
        <v>5</v>
      </c>
      <c r="E447" s="137">
        <v>0</v>
      </c>
      <c r="F447" s="15">
        <f t="shared" si="88"/>
        <v>2.7227177689914076E-4</v>
      </c>
      <c r="G447" s="15">
        <f t="shared" si="89"/>
        <v>6.7249495628782783E-4</v>
      </c>
      <c r="H447" s="15">
        <f t="shared" si="90"/>
        <v>0</v>
      </c>
      <c r="I447" s="15">
        <f t="shared" ref="I447:I479" si="91">F447+G447+H447</f>
        <v>9.4476673318696859E-4</v>
      </c>
      <c r="J447" s="31">
        <f t="shared" ref="J447:J479" si="92">I447*140</f>
        <v>0.1322673426461756</v>
      </c>
      <c r="K447" s="33">
        <v>0</v>
      </c>
    </row>
    <row r="448" spans="1:13" x14ac:dyDescent="0.25">
      <c r="A448" s="18"/>
      <c r="B448" s="24" t="s">
        <v>227</v>
      </c>
      <c r="C448" s="25">
        <v>53143.479999999996</v>
      </c>
      <c r="D448" s="15">
        <v>12</v>
      </c>
      <c r="E448" s="137">
        <v>0</v>
      </c>
      <c r="F448" s="15">
        <f t="shared" si="88"/>
        <v>2.7347221764808952E-3</v>
      </c>
      <c r="G448" s="15">
        <f t="shared" si="89"/>
        <v>1.613987895090787E-3</v>
      </c>
      <c r="H448" s="15">
        <f t="shared" si="90"/>
        <v>0</v>
      </c>
      <c r="I448" s="15">
        <f t="shared" si="91"/>
        <v>4.3487100715716822E-3</v>
      </c>
      <c r="J448" s="31">
        <f t="shared" si="92"/>
        <v>0.60881941002003548</v>
      </c>
      <c r="K448" s="33">
        <v>1</v>
      </c>
    </row>
    <row r="449" spans="1:11" x14ac:dyDescent="0.25">
      <c r="A449" s="18"/>
      <c r="B449" s="24" t="s">
        <v>228</v>
      </c>
      <c r="C449" s="25">
        <v>6536.1900000000005</v>
      </c>
      <c r="D449" s="15">
        <v>3</v>
      </c>
      <c r="E449" s="137">
        <v>0</v>
      </c>
      <c r="F449" s="15">
        <f t="shared" si="88"/>
        <v>3.3634725732474921E-4</v>
      </c>
      <c r="G449" s="15">
        <f t="shared" si="89"/>
        <v>4.0349697377269674E-4</v>
      </c>
      <c r="H449" s="15">
        <f t="shared" si="90"/>
        <v>0</v>
      </c>
      <c r="I449" s="15">
        <f t="shared" si="91"/>
        <v>7.39844231097446E-4</v>
      </c>
      <c r="J449" s="31">
        <f t="shared" si="92"/>
        <v>0.10357819235364243</v>
      </c>
      <c r="K449" s="33">
        <v>0</v>
      </c>
    </row>
    <row r="450" spans="1:11" x14ac:dyDescent="0.25">
      <c r="A450" s="18"/>
      <c r="B450" s="24" t="s">
        <v>229</v>
      </c>
      <c r="C450" s="25">
        <v>8940</v>
      </c>
      <c r="D450" s="15">
        <v>3</v>
      </c>
      <c r="E450" s="137">
        <v>0</v>
      </c>
      <c r="F450" s="15">
        <f t="shared" si="88"/>
        <v>4.6004545162904662E-4</v>
      </c>
      <c r="G450" s="15">
        <f t="shared" si="89"/>
        <v>4.0349697377269674E-4</v>
      </c>
      <c r="H450" s="15">
        <f t="shared" si="90"/>
        <v>0</v>
      </c>
      <c r="I450" s="15">
        <f t="shared" si="91"/>
        <v>8.6354242540174337E-4</v>
      </c>
      <c r="J450" s="31">
        <f t="shared" si="92"/>
        <v>0.12089593955624407</v>
      </c>
      <c r="K450" s="33">
        <v>0</v>
      </c>
    </row>
    <row r="451" spans="1:11" x14ac:dyDescent="0.25">
      <c r="A451" s="18"/>
      <c r="B451" s="24" t="s">
        <v>230</v>
      </c>
      <c r="C451" s="25">
        <v>1300</v>
      </c>
      <c r="D451" s="15">
        <v>1</v>
      </c>
      <c r="E451" s="137">
        <v>0</v>
      </c>
      <c r="F451" s="34">
        <f t="shared" si="88"/>
        <v>6.6896989610487758E-5</v>
      </c>
      <c r="G451" s="15">
        <f t="shared" si="89"/>
        <v>1.3449899125756557E-4</v>
      </c>
      <c r="H451" s="15">
        <f t="shared" si="90"/>
        <v>0</v>
      </c>
      <c r="I451" s="34">
        <f>F451+G451+H451</f>
        <v>2.0139598086805333E-4</v>
      </c>
      <c r="J451" s="31">
        <f t="shared" si="92"/>
        <v>2.8195437321527465E-2</v>
      </c>
      <c r="K451" s="33">
        <v>0</v>
      </c>
    </row>
    <row r="452" spans="1:11" x14ac:dyDescent="0.25">
      <c r="A452" s="18"/>
      <c r="B452" s="24" t="s">
        <v>231</v>
      </c>
      <c r="C452" s="25">
        <v>44382.2</v>
      </c>
      <c r="D452" s="15">
        <v>6</v>
      </c>
      <c r="E452" s="137">
        <v>1</v>
      </c>
      <c r="F452" s="15">
        <f t="shared" si="88"/>
        <v>2.2838735171466077E-3</v>
      </c>
      <c r="G452" s="15">
        <f t="shared" si="89"/>
        <v>8.0699394754539348E-4</v>
      </c>
      <c r="H452" s="15">
        <f t="shared" si="90"/>
        <v>5.3191489361702126E-3</v>
      </c>
      <c r="I452" s="15">
        <f t="shared" si="91"/>
        <v>8.4100164008622143E-3</v>
      </c>
      <c r="J452" s="31">
        <f t="shared" si="92"/>
        <v>1.17740229612071</v>
      </c>
      <c r="K452" s="33">
        <v>1</v>
      </c>
    </row>
    <row r="453" spans="1:11" x14ac:dyDescent="0.25">
      <c r="A453" s="18"/>
      <c r="B453" s="24" t="s">
        <v>232</v>
      </c>
      <c r="C453" s="25">
        <v>74216.329999999987</v>
      </c>
      <c r="D453" s="15">
        <v>14</v>
      </c>
      <c r="E453" s="137">
        <v>0</v>
      </c>
      <c r="F453" s="15">
        <f t="shared" si="88"/>
        <v>3.8191146591834849E-3</v>
      </c>
      <c r="G453" s="15">
        <f t="shared" si="89"/>
        <v>1.8829858776059181E-3</v>
      </c>
      <c r="H453" s="15">
        <f t="shared" si="90"/>
        <v>0</v>
      </c>
      <c r="I453" s="15">
        <f t="shared" si="91"/>
        <v>5.7021005367894027E-3</v>
      </c>
      <c r="J453" s="31">
        <f t="shared" si="92"/>
        <v>0.79829407515051642</v>
      </c>
      <c r="K453" s="33">
        <v>1</v>
      </c>
    </row>
    <row r="454" spans="1:11" x14ac:dyDescent="0.25">
      <c r="A454" s="18"/>
      <c r="B454" s="24" t="s">
        <v>233</v>
      </c>
      <c r="C454" s="25">
        <v>2300</v>
      </c>
      <c r="D454" s="15">
        <v>2</v>
      </c>
      <c r="E454" s="137">
        <v>0</v>
      </c>
      <c r="F454" s="15">
        <f t="shared" si="88"/>
        <v>1.1835621238778605E-4</v>
      </c>
      <c r="G454" s="15">
        <f t="shared" si="89"/>
        <v>2.6899798251513114E-4</v>
      </c>
      <c r="H454" s="15">
        <f t="shared" si="90"/>
        <v>0</v>
      </c>
      <c r="I454" s="15">
        <f t="shared" si="91"/>
        <v>3.8735419490291717E-4</v>
      </c>
      <c r="J454" s="31">
        <f t="shared" si="92"/>
        <v>5.4229587286408407E-2</v>
      </c>
      <c r="K454" s="33">
        <v>0</v>
      </c>
    </row>
    <row r="455" spans="1:11" x14ac:dyDescent="0.25">
      <c r="A455" s="18"/>
      <c r="B455" s="24" t="s">
        <v>234</v>
      </c>
      <c r="C455" s="25">
        <v>3800</v>
      </c>
      <c r="D455" s="15">
        <v>1</v>
      </c>
      <c r="E455" s="137">
        <v>0</v>
      </c>
      <c r="F455" s="15">
        <f t="shared" si="88"/>
        <v>1.9554504655373348E-4</v>
      </c>
      <c r="G455" s="15">
        <f t="shared" si="89"/>
        <v>1.3449899125756557E-4</v>
      </c>
      <c r="H455" s="15">
        <f t="shared" si="90"/>
        <v>0</v>
      </c>
      <c r="I455" s="15">
        <f t="shared" si="91"/>
        <v>3.3004403781129905E-4</v>
      </c>
      <c r="J455" s="31">
        <f t="shared" si="92"/>
        <v>4.6206165293581868E-2</v>
      </c>
      <c r="K455" s="33">
        <v>0</v>
      </c>
    </row>
    <row r="456" spans="1:11" x14ac:dyDescent="0.25">
      <c r="A456" s="18"/>
      <c r="B456" s="24" t="s">
        <v>235</v>
      </c>
      <c r="C456" s="25">
        <v>8841.619999999999</v>
      </c>
      <c r="D456" s="15">
        <v>3</v>
      </c>
      <c r="E456" s="137">
        <v>0</v>
      </c>
      <c r="F456" s="15">
        <f t="shared" si="88"/>
        <v>4.5498289329221596E-4</v>
      </c>
      <c r="G456" s="15">
        <f t="shared" si="89"/>
        <v>4.0349697377269674E-4</v>
      </c>
      <c r="H456" s="15">
        <f t="shared" si="90"/>
        <v>0</v>
      </c>
      <c r="I456" s="15">
        <f t="shared" si="91"/>
        <v>8.584798670649127E-4</v>
      </c>
      <c r="J456" s="31">
        <f t="shared" si="92"/>
        <v>0.12018718138908778</v>
      </c>
      <c r="K456" s="33">
        <v>0</v>
      </c>
    </row>
    <row r="457" spans="1:11" x14ac:dyDescent="0.25">
      <c r="A457" s="18"/>
      <c r="B457" s="24" t="s">
        <v>236</v>
      </c>
      <c r="C457" s="25">
        <v>22934.39</v>
      </c>
      <c r="D457" s="15">
        <v>5</v>
      </c>
      <c r="E457" s="137">
        <v>0</v>
      </c>
      <c r="F457" s="15">
        <f t="shared" si="88"/>
        <v>1.1801858842714419E-3</v>
      </c>
      <c r="G457" s="15">
        <f t="shared" si="89"/>
        <v>6.7249495628782783E-4</v>
      </c>
      <c r="H457" s="15">
        <f t="shared" si="90"/>
        <v>0</v>
      </c>
      <c r="I457" s="15">
        <f t="shared" si="91"/>
        <v>1.8526808405592698E-3</v>
      </c>
      <c r="J457" s="31">
        <f t="shared" si="92"/>
        <v>0.25937531767829775</v>
      </c>
      <c r="K457" s="33">
        <v>0</v>
      </c>
    </row>
    <row r="458" spans="1:11" x14ac:dyDescent="0.25">
      <c r="A458" s="18"/>
      <c r="B458" s="24" t="s">
        <v>237</v>
      </c>
      <c r="C458" s="25">
        <v>1415.41</v>
      </c>
      <c r="D458" s="15">
        <v>3</v>
      </c>
      <c r="E458" s="137">
        <v>0</v>
      </c>
      <c r="F458" s="34">
        <f t="shared" si="88"/>
        <v>7.2835898511215764E-5</v>
      </c>
      <c r="G458" s="15">
        <f t="shared" si="89"/>
        <v>4.0349697377269674E-4</v>
      </c>
      <c r="H458" s="15">
        <f t="shared" si="90"/>
        <v>0</v>
      </c>
      <c r="I458" s="34">
        <f>F458+G458+H458</f>
        <v>4.7633287228391252E-4</v>
      </c>
      <c r="J458" s="31">
        <f t="shared" si="92"/>
        <v>6.6686602119747751E-2</v>
      </c>
      <c r="K458" s="33">
        <v>0</v>
      </c>
    </row>
    <row r="459" spans="1:11" x14ac:dyDescent="0.25">
      <c r="A459" s="18"/>
      <c r="B459" s="24" t="s">
        <v>238</v>
      </c>
      <c r="C459" s="25">
        <v>9947.65</v>
      </c>
      <c r="D459" s="15">
        <v>3</v>
      </c>
      <c r="E459" s="137">
        <v>0</v>
      </c>
      <c r="F459" s="15">
        <f t="shared" si="88"/>
        <v>5.1189833746059126E-4</v>
      </c>
      <c r="G459" s="15">
        <f t="shared" si="89"/>
        <v>4.0349697377269674E-4</v>
      </c>
      <c r="H459" s="15">
        <f t="shared" si="90"/>
        <v>0</v>
      </c>
      <c r="I459" s="15">
        <f t="shared" si="91"/>
        <v>9.15395311233288E-4</v>
      </c>
      <c r="J459" s="31">
        <f t="shared" si="92"/>
        <v>0.12815534357266031</v>
      </c>
      <c r="K459" s="33">
        <v>0</v>
      </c>
    </row>
    <row r="460" spans="1:11" x14ac:dyDescent="0.25">
      <c r="A460" s="18"/>
      <c r="B460" s="24" t="s">
        <v>239</v>
      </c>
      <c r="C460" s="25">
        <v>7200</v>
      </c>
      <c r="D460" s="15">
        <v>2</v>
      </c>
      <c r="E460" s="137">
        <v>0</v>
      </c>
      <c r="F460" s="15">
        <f t="shared" si="88"/>
        <v>3.7050640399654763E-4</v>
      </c>
      <c r="G460" s="15">
        <f t="shared" si="89"/>
        <v>2.6899798251513114E-4</v>
      </c>
      <c r="H460" s="15">
        <f t="shared" si="90"/>
        <v>0</v>
      </c>
      <c r="I460" s="15">
        <f t="shared" si="91"/>
        <v>6.3950438651167872E-4</v>
      </c>
      <c r="J460" s="31">
        <f t="shared" si="92"/>
        <v>8.9530614111635015E-2</v>
      </c>
      <c r="K460" s="33">
        <v>0</v>
      </c>
    </row>
    <row r="461" spans="1:11" x14ac:dyDescent="0.25">
      <c r="A461" s="18"/>
      <c r="B461" s="24" t="s">
        <v>240</v>
      </c>
      <c r="C461" s="25">
        <v>1800</v>
      </c>
      <c r="D461" s="15">
        <v>1</v>
      </c>
      <c r="E461" s="137">
        <v>0</v>
      </c>
      <c r="F461" s="34">
        <f t="shared" si="88"/>
        <v>9.2626600999136909E-5</v>
      </c>
      <c r="G461" s="15">
        <f t="shared" si="89"/>
        <v>1.3449899125756557E-4</v>
      </c>
      <c r="H461" s="15">
        <f t="shared" si="90"/>
        <v>0</v>
      </c>
      <c r="I461" s="34">
        <f>F461+G461+H461</f>
        <v>2.2712559225670248E-4</v>
      </c>
      <c r="J461" s="31">
        <f t="shared" si="92"/>
        <v>3.1797582915938344E-2</v>
      </c>
      <c r="K461" s="33">
        <v>0</v>
      </c>
    </row>
    <row r="462" spans="1:11" x14ac:dyDescent="0.25">
      <c r="A462" s="18"/>
      <c r="B462" s="24" t="s">
        <v>241</v>
      </c>
      <c r="C462" s="25">
        <v>5400</v>
      </c>
      <c r="D462" s="15">
        <v>2</v>
      </c>
      <c r="E462" s="137">
        <v>0</v>
      </c>
      <c r="F462" s="15">
        <f t="shared" si="88"/>
        <v>2.7787980299741067E-4</v>
      </c>
      <c r="G462" s="15">
        <f t="shared" si="89"/>
        <v>2.6899798251513114E-4</v>
      </c>
      <c r="H462" s="15">
        <f t="shared" si="90"/>
        <v>0</v>
      </c>
      <c r="I462" s="15">
        <f t="shared" si="91"/>
        <v>5.4687778551254181E-4</v>
      </c>
      <c r="J462" s="31">
        <f t="shared" si="92"/>
        <v>7.6562889971755851E-2</v>
      </c>
      <c r="K462" s="33">
        <v>0</v>
      </c>
    </row>
    <row r="463" spans="1:11" x14ac:dyDescent="0.25">
      <c r="A463" s="18"/>
      <c r="B463" s="24" t="s">
        <v>242</v>
      </c>
      <c r="C463" s="25">
        <v>23653.4</v>
      </c>
      <c r="D463" s="15">
        <v>7</v>
      </c>
      <c r="E463" s="137">
        <v>0</v>
      </c>
      <c r="F463" s="15">
        <f t="shared" si="88"/>
        <v>1.2171855800405472E-3</v>
      </c>
      <c r="G463" s="15">
        <f t="shared" si="89"/>
        <v>9.4149293880295903E-4</v>
      </c>
      <c r="H463" s="15">
        <f t="shared" si="90"/>
        <v>0</v>
      </c>
      <c r="I463" s="15">
        <f t="shared" si="91"/>
        <v>2.1586785188435062E-3</v>
      </c>
      <c r="J463" s="31">
        <f t="shared" si="92"/>
        <v>0.30221499263809087</v>
      </c>
      <c r="K463" s="33">
        <v>1</v>
      </c>
    </row>
    <row r="464" spans="1:11" x14ac:dyDescent="0.25">
      <c r="A464" s="18"/>
      <c r="B464" s="24" t="s">
        <v>243</v>
      </c>
      <c r="C464" s="25">
        <v>10693.8</v>
      </c>
      <c r="D464" s="15">
        <v>4</v>
      </c>
      <c r="E464" s="137">
        <v>0</v>
      </c>
      <c r="F464" s="15">
        <f t="shared" si="88"/>
        <v>5.502946365358723E-4</v>
      </c>
      <c r="G464" s="15">
        <f t="shared" si="89"/>
        <v>5.3799596503026229E-4</v>
      </c>
      <c r="H464" s="15">
        <f t="shared" si="90"/>
        <v>0</v>
      </c>
      <c r="I464" s="15">
        <f t="shared" si="91"/>
        <v>1.0882906015661346E-3</v>
      </c>
      <c r="J464" s="31">
        <f t="shared" si="92"/>
        <v>0.15236068421925883</v>
      </c>
      <c r="K464" s="33">
        <v>0</v>
      </c>
    </row>
    <row r="465" spans="1:13" x14ac:dyDescent="0.25">
      <c r="A465" s="18"/>
      <c r="B465" s="24" t="s">
        <v>244</v>
      </c>
      <c r="C465" s="25">
        <v>19700</v>
      </c>
      <c r="D465" s="15">
        <v>7</v>
      </c>
      <c r="E465" s="137">
        <v>0</v>
      </c>
      <c r="F465" s="15">
        <f t="shared" si="88"/>
        <v>1.0137466887127761E-3</v>
      </c>
      <c r="G465" s="15">
        <f t="shared" si="89"/>
        <v>9.4149293880295903E-4</v>
      </c>
      <c r="H465" s="15">
        <f t="shared" si="90"/>
        <v>0</v>
      </c>
      <c r="I465" s="15">
        <f t="shared" si="91"/>
        <v>1.9552396275157352E-3</v>
      </c>
      <c r="J465" s="31">
        <f t="shared" si="92"/>
        <v>0.27373354785220294</v>
      </c>
      <c r="K465" s="33">
        <v>0</v>
      </c>
    </row>
    <row r="466" spans="1:13" x14ac:dyDescent="0.25">
      <c r="A466" s="18"/>
      <c r="B466" s="24" t="s">
        <v>245</v>
      </c>
      <c r="C466" s="25">
        <v>450</v>
      </c>
      <c r="D466" s="15">
        <v>1</v>
      </c>
      <c r="E466" s="137">
        <v>0</v>
      </c>
      <c r="F466" s="34">
        <f t="shared" si="88"/>
        <v>2.3156650249784227E-5</v>
      </c>
      <c r="G466" s="15">
        <f t="shared" si="89"/>
        <v>1.3449899125756557E-4</v>
      </c>
      <c r="H466" s="15">
        <f t="shared" si="90"/>
        <v>0</v>
      </c>
      <c r="I466" s="34">
        <f>F466+G466+H466</f>
        <v>1.576556415073498E-4</v>
      </c>
      <c r="J466" s="31">
        <f t="shared" si="92"/>
        <v>2.2071789811028971E-2</v>
      </c>
      <c r="K466" s="33">
        <v>0</v>
      </c>
    </row>
    <row r="467" spans="1:13" x14ac:dyDescent="0.25">
      <c r="A467" s="18"/>
      <c r="B467" s="24" t="s">
        <v>246</v>
      </c>
      <c r="C467" s="25">
        <v>2038.15</v>
      </c>
      <c r="D467" s="15">
        <v>2</v>
      </c>
      <c r="E467" s="137">
        <v>0</v>
      </c>
      <c r="F467" s="15">
        <f t="shared" si="88"/>
        <v>1.0488161490355048E-4</v>
      </c>
      <c r="G467" s="15">
        <f t="shared" si="89"/>
        <v>2.6899798251513114E-4</v>
      </c>
      <c r="H467" s="15">
        <f t="shared" si="90"/>
        <v>0</v>
      </c>
      <c r="I467" s="15">
        <f t="shared" si="91"/>
        <v>3.7387959741868161E-4</v>
      </c>
      <c r="J467" s="31">
        <f t="shared" si="92"/>
        <v>5.2343143638615426E-2</v>
      </c>
      <c r="K467" s="33">
        <v>0</v>
      </c>
    </row>
    <row r="468" spans="1:13" x14ac:dyDescent="0.25">
      <c r="A468" s="18"/>
      <c r="B468" s="24" t="s">
        <v>247</v>
      </c>
      <c r="C468" s="25">
        <v>56491.199999999997</v>
      </c>
      <c r="D468" s="15">
        <v>3</v>
      </c>
      <c r="E468" s="137">
        <v>0</v>
      </c>
      <c r="F468" s="15">
        <f t="shared" si="88"/>
        <v>2.9069932457569123E-3</v>
      </c>
      <c r="G468" s="15">
        <f t="shared" si="89"/>
        <v>4.0349697377269674E-4</v>
      </c>
      <c r="H468" s="15">
        <f t="shared" si="90"/>
        <v>0</v>
      </c>
      <c r="I468" s="15">
        <f t="shared" si="91"/>
        <v>3.310490219529609E-3</v>
      </c>
      <c r="J468" s="31">
        <f t="shared" si="92"/>
        <v>0.46346863073414524</v>
      </c>
      <c r="K468" s="33">
        <v>1</v>
      </c>
    </row>
    <row r="469" spans="1:13" x14ac:dyDescent="0.25">
      <c r="A469" s="18"/>
      <c r="B469" s="24" t="s">
        <v>248</v>
      </c>
      <c r="C469" s="25">
        <v>1800</v>
      </c>
      <c r="D469" s="15">
        <v>1</v>
      </c>
      <c r="E469" s="137">
        <v>0</v>
      </c>
      <c r="F469" s="34">
        <f t="shared" si="88"/>
        <v>9.2626600999136909E-5</v>
      </c>
      <c r="G469" s="15">
        <f t="shared" si="89"/>
        <v>1.3449899125756557E-4</v>
      </c>
      <c r="H469" s="15">
        <f t="shared" si="90"/>
        <v>0</v>
      </c>
      <c r="I469" s="34">
        <f>F469+G469+H469</f>
        <v>2.2712559225670248E-4</v>
      </c>
      <c r="J469" s="31">
        <f t="shared" si="92"/>
        <v>3.1797582915938344E-2</v>
      </c>
      <c r="K469" s="33">
        <v>0</v>
      </c>
    </row>
    <row r="470" spans="1:13" x14ac:dyDescent="0.25">
      <c r="A470" s="18"/>
      <c r="B470" s="24" t="s">
        <v>249</v>
      </c>
      <c r="C470" s="25">
        <v>4750</v>
      </c>
      <c r="D470" s="15">
        <v>1</v>
      </c>
      <c r="E470" s="137">
        <v>0</v>
      </c>
      <c r="F470" s="15">
        <f t="shared" si="88"/>
        <v>2.4443130819216686E-4</v>
      </c>
      <c r="G470" s="15">
        <f t="shared" si="89"/>
        <v>1.3449899125756557E-4</v>
      </c>
      <c r="H470" s="15">
        <f t="shared" si="90"/>
        <v>0</v>
      </c>
      <c r="I470" s="15">
        <f t="shared" si="91"/>
        <v>3.7893029944973246E-4</v>
      </c>
      <c r="J470" s="31">
        <f t="shared" si="92"/>
        <v>5.3050241922962545E-2</v>
      </c>
      <c r="K470" s="33">
        <v>0</v>
      </c>
    </row>
    <row r="471" spans="1:13" x14ac:dyDescent="0.25">
      <c r="A471" s="18"/>
      <c r="B471" s="24" t="s">
        <v>250</v>
      </c>
      <c r="C471" s="25">
        <v>400</v>
      </c>
      <c r="D471" s="15">
        <v>1</v>
      </c>
      <c r="E471" s="137">
        <v>0</v>
      </c>
      <c r="F471" s="34">
        <f t="shared" si="88"/>
        <v>2.0583689110919314E-5</v>
      </c>
      <c r="G471" s="15">
        <f t="shared" si="89"/>
        <v>1.3449899125756557E-4</v>
      </c>
      <c r="H471" s="15">
        <f t="shared" si="90"/>
        <v>0</v>
      </c>
      <c r="I471" s="34">
        <f>F471+G471+H471</f>
        <v>1.5508268036848488E-4</v>
      </c>
      <c r="J471" s="31">
        <f t="shared" si="92"/>
        <v>2.1711575251587883E-2</v>
      </c>
      <c r="K471" s="33">
        <v>0</v>
      </c>
    </row>
    <row r="472" spans="1:13" x14ac:dyDescent="0.25">
      <c r="A472" s="18"/>
      <c r="B472" s="24" t="s">
        <v>251</v>
      </c>
      <c r="C472" s="25">
        <v>5038.3500000000004</v>
      </c>
      <c r="D472" s="15">
        <v>5</v>
      </c>
      <c r="E472" s="137">
        <v>0</v>
      </c>
      <c r="F472" s="15">
        <f t="shared" si="88"/>
        <v>2.5926957508000083E-4</v>
      </c>
      <c r="G472" s="15">
        <f t="shared" si="89"/>
        <v>6.7249495628782783E-4</v>
      </c>
      <c r="H472" s="15">
        <f t="shared" si="90"/>
        <v>0</v>
      </c>
      <c r="I472" s="15">
        <f t="shared" si="91"/>
        <v>9.3176453136782872E-4</v>
      </c>
      <c r="J472" s="31">
        <f t="shared" si="92"/>
        <v>0.13044703439149602</v>
      </c>
      <c r="K472" s="33">
        <v>0</v>
      </c>
    </row>
    <row r="473" spans="1:13" x14ac:dyDescent="0.25">
      <c r="A473" s="18"/>
      <c r="B473" s="24" t="s">
        <v>252</v>
      </c>
      <c r="C473" s="25">
        <v>5137.75</v>
      </c>
      <c r="D473" s="15">
        <v>4</v>
      </c>
      <c r="E473" s="137">
        <v>0</v>
      </c>
      <c r="F473" s="15">
        <f t="shared" si="88"/>
        <v>2.6438462182406424E-4</v>
      </c>
      <c r="G473" s="15">
        <f t="shared" si="89"/>
        <v>5.3799596503026229E-4</v>
      </c>
      <c r="H473" s="15">
        <f t="shared" si="90"/>
        <v>0</v>
      </c>
      <c r="I473" s="15">
        <f t="shared" si="91"/>
        <v>8.0238058685432653E-4</v>
      </c>
      <c r="J473" s="31">
        <f t="shared" si="92"/>
        <v>0.11233328215960571</v>
      </c>
      <c r="K473" s="33">
        <v>0</v>
      </c>
    </row>
    <row r="474" spans="1:13" x14ac:dyDescent="0.25">
      <c r="A474" s="18"/>
      <c r="B474" s="24" t="s">
        <v>253</v>
      </c>
      <c r="C474" s="25">
        <v>4057.4</v>
      </c>
      <c r="D474" s="15">
        <v>2</v>
      </c>
      <c r="E474" s="137">
        <v>0</v>
      </c>
      <c r="F474" s="15">
        <f t="shared" si="88"/>
        <v>2.0879065049661004E-4</v>
      </c>
      <c r="G474" s="15">
        <f t="shared" si="89"/>
        <v>2.6899798251513114E-4</v>
      </c>
      <c r="H474" s="15">
        <f t="shared" si="90"/>
        <v>0</v>
      </c>
      <c r="I474" s="15">
        <f t="shared" si="91"/>
        <v>4.7778863301174116E-4</v>
      </c>
      <c r="J474" s="31">
        <f t="shared" si="92"/>
        <v>6.6890408621643763E-2</v>
      </c>
      <c r="K474" s="33">
        <v>0</v>
      </c>
    </row>
    <row r="475" spans="1:13" x14ac:dyDescent="0.25">
      <c r="A475" s="18"/>
      <c r="B475" s="24" t="s">
        <v>254</v>
      </c>
      <c r="C475" s="25">
        <v>8100</v>
      </c>
      <c r="D475" s="15">
        <v>1</v>
      </c>
      <c r="E475" s="137">
        <v>0</v>
      </c>
      <c r="F475" s="15">
        <f t="shared" si="88"/>
        <v>4.1681970449611609E-4</v>
      </c>
      <c r="G475" s="15">
        <f t="shared" si="89"/>
        <v>1.3449899125756557E-4</v>
      </c>
      <c r="H475" s="15">
        <f t="shared" si="90"/>
        <v>0</v>
      </c>
      <c r="I475" s="15">
        <f t="shared" si="91"/>
        <v>5.5131869575368163E-4</v>
      </c>
      <c r="J475" s="31">
        <f t="shared" si="92"/>
        <v>7.7184617405515424E-2</v>
      </c>
      <c r="K475" s="33">
        <v>0</v>
      </c>
    </row>
    <row r="476" spans="1:13" x14ac:dyDescent="0.25">
      <c r="A476" s="18"/>
      <c r="B476" s="24" t="s">
        <v>255</v>
      </c>
      <c r="C476" s="25">
        <v>3168.2499999999995</v>
      </c>
      <c r="D476" s="15">
        <v>8</v>
      </c>
      <c r="E476" s="137">
        <v>0</v>
      </c>
      <c r="F476" s="15">
        <f t="shared" si="88"/>
        <v>1.6303568256417525E-4</v>
      </c>
      <c r="G476" s="15">
        <f t="shared" si="89"/>
        <v>1.0759919300605246E-3</v>
      </c>
      <c r="H476" s="15">
        <f t="shared" si="90"/>
        <v>0</v>
      </c>
      <c r="I476" s="15">
        <f t="shared" si="91"/>
        <v>1.2390276126246999E-3</v>
      </c>
      <c r="J476" s="31">
        <f t="shared" si="92"/>
        <v>0.17346386576745798</v>
      </c>
      <c r="K476" s="33">
        <v>0</v>
      </c>
    </row>
    <row r="477" spans="1:13" x14ac:dyDescent="0.25">
      <c r="A477" s="18"/>
      <c r="B477" s="24" t="s">
        <v>256</v>
      </c>
      <c r="C477" s="25">
        <v>28549.140000000003</v>
      </c>
      <c r="D477" s="15">
        <v>11</v>
      </c>
      <c r="E477" s="137">
        <v>0</v>
      </c>
      <c r="F477" s="15">
        <f t="shared" si="88"/>
        <v>1.4691165553602776E-3</v>
      </c>
      <c r="G477" s="15">
        <f t="shared" si="89"/>
        <v>1.4794889038332213E-3</v>
      </c>
      <c r="H477" s="15">
        <f t="shared" si="90"/>
        <v>0</v>
      </c>
      <c r="I477" s="15">
        <f t="shared" si="91"/>
        <v>2.9486054591934992E-3</v>
      </c>
      <c r="J477" s="31">
        <f t="shared" si="92"/>
        <v>0.4128047642870899</v>
      </c>
      <c r="K477" s="33">
        <v>1</v>
      </c>
    </row>
    <row r="478" spans="1:13" x14ac:dyDescent="0.25">
      <c r="A478" s="18"/>
      <c r="B478" s="24" t="s">
        <v>257</v>
      </c>
      <c r="C478" s="25">
        <v>4067</v>
      </c>
      <c r="D478" s="15">
        <v>1</v>
      </c>
      <c r="E478" s="137">
        <v>0</v>
      </c>
      <c r="F478" s="15">
        <f t="shared" si="88"/>
        <v>2.0928465903527209E-4</v>
      </c>
      <c r="G478" s="15">
        <f t="shared" si="89"/>
        <v>1.3449899125756557E-4</v>
      </c>
      <c r="H478" s="15">
        <f t="shared" si="90"/>
        <v>0</v>
      </c>
      <c r="I478" s="15">
        <f t="shared" si="91"/>
        <v>3.4378365029283766E-4</v>
      </c>
      <c r="J478" s="31">
        <f t="shared" si="92"/>
        <v>4.8129711040997274E-2</v>
      </c>
      <c r="K478" s="33">
        <v>0</v>
      </c>
    </row>
    <row r="479" spans="1:13" ht="15.75" thickBot="1" x14ac:dyDescent="0.3">
      <c r="A479" s="45"/>
      <c r="B479" s="46" t="s">
        <v>258</v>
      </c>
      <c r="C479" s="47">
        <v>5732.4</v>
      </c>
      <c r="D479" s="48">
        <v>1</v>
      </c>
      <c r="E479" s="139">
        <v>0</v>
      </c>
      <c r="F479" s="48">
        <f t="shared" si="88"/>
        <v>2.949848486485846E-4</v>
      </c>
      <c r="G479" s="48">
        <f t="shared" si="89"/>
        <v>1.3449899125756557E-4</v>
      </c>
      <c r="H479" s="48">
        <f t="shared" si="90"/>
        <v>0</v>
      </c>
      <c r="I479" s="48">
        <f t="shared" si="91"/>
        <v>4.294838399061502E-4</v>
      </c>
      <c r="J479" s="106">
        <f t="shared" si="92"/>
        <v>6.0127737586861026E-2</v>
      </c>
      <c r="K479" s="107">
        <v>0</v>
      </c>
    </row>
    <row r="480" spans="1:13" ht="15.75" thickBot="1" x14ac:dyDescent="0.3">
      <c r="A480" s="42"/>
      <c r="B480" s="43" t="s">
        <v>42</v>
      </c>
      <c r="C480" s="28">
        <f>SUM(C446:C479)</f>
        <v>525431.03</v>
      </c>
      <c r="D480" s="20">
        <f>SUM(D446:D479)</f>
        <v>141</v>
      </c>
      <c r="E480" s="20">
        <f>SUM(E446:E479)</f>
        <v>2</v>
      </c>
      <c r="F480" s="102"/>
      <c r="G480" s="102"/>
      <c r="H480" s="102"/>
      <c r="I480" s="20"/>
      <c r="J480" s="21">
        <f>SUM(J446:J479)</f>
        <v>7.9297299293145445</v>
      </c>
      <c r="K480" s="29">
        <f>SUM(K446:K479)</f>
        <v>8</v>
      </c>
      <c r="M480" s="1">
        <v>5</v>
      </c>
    </row>
    <row r="481" spans="1:11" x14ac:dyDescent="0.25">
      <c r="A481" s="52" t="s">
        <v>336</v>
      </c>
      <c r="B481" s="53" t="s">
        <v>337</v>
      </c>
      <c r="C481" s="54">
        <v>40014.660000000003</v>
      </c>
      <c r="D481" s="16">
        <v>15</v>
      </c>
      <c r="E481" s="16">
        <v>1</v>
      </c>
      <c r="F481" s="16">
        <f t="shared" ref="F481:F500" si="93">0.35*C481/$C$532</f>
        <v>2.0591233032978468E-3</v>
      </c>
      <c r="G481" s="16">
        <f t="shared" ref="G481:G500" si="94">0.4*D481/$D$532</f>
        <v>2.0174848688634837E-3</v>
      </c>
      <c r="H481" s="16">
        <f t="shared" ref="H481:H500" si="95">0.25*E481/$E$532</f>
        <v>5.3191489361702126E-3</v>
      </c>
      <c r="I481" s="16">
        <f>F481+G481+H481</f>
        <v>9.3957571083315428E-3</v>
      </c>
      <c r="J481" s="55">
        <f>I481*140</f>
        <v>1.3154059951664161</v>
      </c>
      <c r="K481" s="56">
        <v>1</v>
      </c>
    </row>
    <row r="482" spans="1:11" x14ac:dyDescent="0.25">
      <c r="A482" s="13"/>
      <c r="B482" s="24" t="s">
        <v>338</v>
      </c>
      <c r="C482" s="25">
        <v>31189</v>
      </c>
      <c r="D482" s="15">
        <v>12</v>
      </c>
      <c r="E482" s="15">
        <v>0</v>
      </c>
      <c r="F482" s="15">
        <f t="shared" si="93"/>
        <v>1.604961699201156E-3</v>
      </c>
      <c r="G482" s="15">
        <f t="shared" si="94"/>
        <v>1.613987895090787E-3</v>
      </c>
      <c r="H482" s="15">
        <f t="shared" si="95"/>
        <v>0</v>
      </c>
      <c r="I482" s="15">
        <f t="shared" ref="I482:I500" si="96">F482+G482+H482</f>
        <v>3.2189495942919429E-3</v>
      </c>
      <c r="J482" s="31">
        <f t="shared" ref="J482:J500" si="97">I482*140</f>
        <v>0.45065294320087201</v>
      </c>
      <c r="K482" s="17">
        <v>0</v>
      </c>
    </row>
    <row r="483" spans="1:11" x14ac:dyDescent="0.25">
      <c r="A483" s="18"/>
      <c r="B483" s="24" t="s">
        <v>339</v>
      </c>
      <c r="C483" s="25">
        <v>41348</v>
      </c>
      <c r="D483" s="15">
        <v>12</v>
      </c>
      <c r="E483" s="15">
        <v>0</v>
      </c>
      <c r="F483" s="15">
        <f t="shared" si="93"/>
        <v>2.1277359433957291E-3</v>
      </c>
      <c r="G483" s="15">
        <f t="shared" si="94"/>
        <v>1.613987895090787E-3</v>
      </c>
      <c r="H483" s="15">
        <f t="shared" si="95"/>
        <v>0</v>
      </c>
      <c r="I483" s="15">
        <f t="shared" si="96"/>
        <v>3.7417238384865161E-3</v>
      </c>
      <c r="J483" s="31">
        <f t="shared" si="97"/>
        <v>0.52384133738811223</v>
      </c>
      <c r="K483" s="17">
        <v>1</v>
      </c>
    </row>
    <row r="484" spans="1:11" x14ac:dyDescent="0.25">
      <c r="A484" s="18"/>
      <c r="B484" s="24" t="s">
        <v>340</v>
      </c>
      <c r="C484" s="25">
        <v>12769</v>
      </c>
      <c r="D484" s="15">
        <v>4</v>
      </c>
      <c r="E484" s="15">
        <v>1</v>
      </c>
      <c r="F484" s="15">
        <f t="shared" si="93"/>
        <v>6.5708281564332168E-4</v>
      </c>
      <c r="G484" s="15">
        <f t="shared" si="94"/>
        <v>5.3799596503026229E-4</v>
      </c>
      <c r="H484" s="15">
        <f t="shared" si="95"/>
        <v>5.3191489361702126E-3</v>
      </c>
      <c r="I484" s="15">
        <f t="shared" si="96"/>
        <v>6.514227716843797E-3</v>
      </c>
      <c r="J484" s="31">
        <f t="shared" si="97"/>
        <v>0.91199188035813161</v>
      </c>
      <c r="K484" s="17">
        <v>1</v>
      </c>
    </row>
    <row r="485" spans="1:11" x14ac:dyDescent="0.25">
      <c r="A485" s="18"/>
      <c r="B485" s="24" t="s">
        <v>341</v>
      </c>
      <c r="C485" s="25">
        <v>33327</v>
      </c>
      <c r="D485" s="15">
        <v>14</v>
      </c>
      <c r="E485" s="15">
        <v>0</v>
      </c>
      <c r="F485" s="15">
        <f t="shared" si="93"/>
        <v>1.7149815174990197E-3</v>
      </c>
      <c r="G485" s="15">
        <f t="shared" si="94"/>
        <v>1.8829858776059181E-3</v>
      </c>
      <c r="H485" s="15">
        <f t="shared" si="95"/>
        <v>0</v>
      </c>
      <c r="I485" s="15">
        <f t="shared" si="96"/>
        <v>3.597967395104938E-3</v>
      </c>
      <c r="J485" s="31">
        <f t="shared" si="97"/>
        <v>0.50371543531469132</v>
      </c>
      <c r="K485" s="17">
        <v>1</v>
      </c>
    </row>
    <row r="486" spans="1:11" x14ac:dyDescent="0.25">
      <c r="A486" s="18"/>
      <c r="B486" s="24" t="s">
        <v>342</v>
      </c>
      <c r="C486" s="25">
        <v>16920</v>
      </c>
      <c r="D486" s="15">
        <v>6</v>
      </c>
      <c r="E486" s="15">
        <v>0</v>
      </c>
      <c r="F486" s="15">
        <f t="shared" si="93"/>
        <v>8.7069004939188698E-4</v>
      </c>
      <c r="G486" s="15">
        <f t="shared" si="94"/>
        <v>8.0699394754539348E-4</v>
      </c>
      <c r="H486" s="15">
        <f t="shared" si="95"/>
        <v>0</v>
      </c>
      <c r="I486" s="15">
        <f t="shared" si="96"/>
        <v>1.6776839969372805E-3</v>
      </c>
      <c r="J486" s="31">
        <f t="shared" si="97"/>
        <v>0.23487575957121926</v>
      </c>
      <c r="K486" s="17">
        <v>0</v>
      </c>
    </row>
    <row r="487" spans="1:11" x14ac:dyDescent="0.25">
      <c r="A487" s="18"/>
      <c r="B487" s="24" t="s">
        <v>343</v>
      </c>
      <c r="C487" s="25">
        <v>41305</v>
      </c>
      <c r="D487" s="15">
        <v>13</v>
      </c>
      <c r="E487" s="15">
        <v>0</v>
      </c>
      <c r="F487" s="15">
        <f t="shared" si="93"/>
        <v>2.1255231968163053E-3</v>
      </c>
      <c r="G487" s="15">
        <f t="shared" si="94"/>
        <v>1.7484868863483524E-3</v>
      </c>
      <c r="H487" s="15">
        <f t="shared" si="95"/>
        <v>0</v>
      </c>
      <c r="I487" s="15">
        <f t="shared" si="96"/>
        <v>3.8740100831646577E-3</v>
      </c>
      <c r="J487" s="31">
        <f t="shared" si="97"/>
        <v>0.54236141164305207</v>
      </c>
      <c r="K487" s="17">
        <v>1</v>
      </c>
    </row>
    <row r="488" spans="1:11" x14ac:dyDescent="0.25">
      <c r="A488" s="18"/>
      <c r="B488" s="24" t="s">
        <v>344</v>
      </c>
      <c r="C488" s="25">
        <v>4136</v>
      </c>
      <c r="D488" s="15">
        <v>2</v>
      </c>
      <c r="E488" s="15">
        <v>0</v>
      </c>
      <c r="F488" s="15">
        <f t="shared" si="93"/>
        <v>2.1283534540690569E-4</v>
      </c>
      <c r="G488" s="15">
        <f t="shared" si="94"/>
        <v>2.6899798251513114E-4</v>
      </c>
      <c r="H488" s="15">
        <f t="shared" si="95"/>
        <v>0</v>
      </c>
      <c r="I488" s="15">
        <f t="shared" si="96"/>
        <v>4.8183332792203683E-4</v>
      </c>
      <c r="J488" s="31">
        <f t="shared" si="97"/>
        <v>6.7456665909085153E-2</v>
      </c>
      <c r="K488" s="17">
        <v>0</v>
      </c>
    </row>
    <row r="489" spans="1:11" x14ac:dyDescent="0.25">
      <c r="A489" s="18"/>
      <c r="B489" s="24" t="s">
        <v>345</v>
      </c>
      <c r="C489" s="25">
        <v>49997</v>
      </c>
      <c r="D489" s="15">
        <v>24</v>
      </c>
      <c r="E489" s="15">
        <v>0</v>
      </c>
      <c r="F489" s="15">
        <f t="shared" si="93"/>
        <v>2.5728067611965819E-3</v>
      </c>
      <c r="G489" s="15">
        <f t="shared" si="94"/>
        <v>3.2279757901815739E-3</v>
      </c>
      <c r="H489" s="15">
        <f t="shared" si="95"/>
        <v>0</v>
      </c>
      <c r="I489" s="15">
        <f t="shared" si="96"/>
        <v>5.8007825513781558E-3</v>
      </c>
      <c r="J489" s="31">
        <f t="shared" si="97"/>
        <v>0.81210955719294176</v>
      </c>
      <c r="K489" s="17">
        <v>1</v>
      </c>
    </row>
    <row r="490" spans="1:11" x14ac:dyDescent="0.25">
      <c r="A490" s="18"/>
      <c r="B490" s="24" t="s">
        <v>346</v>
      </c>
      <c r="C490" s="25">
        <v>4460</v>
      </c>
      <c r="D490" s="15">
        <v>3</v>
      </c>
      <c r="E490" s="15">
        <v>0</v>
      </c>
      <c r="F490" s="15">
        <f t="shared" si="93"/>
        <v>2.2950813358675034E-4</v>
      </c>
      <c r="G490" s="15">
        <f t="shared" si="94"/>
        <v>4.0349697377269674E-4</v>
      </c>
      <c r="H490" s="15">
        <f t="shared" si="95"/>
        <v>0</v>
      </c>
      <c r="I490" s="15">
        <f t="shared" si="96"/>
        <v>6.3300510735944714E-4</v>
      </c>
      <c r="J490" s="31">
        <f t="shared" si="97"/>
        <v>8.8620715030322594E-2</v>
      </c>
      <c r="K490" s="17">
        <v>0</v>
      </c>
    </row>
    <row r="491" spans="1:11" x14ac:dyDescent="0.25">
      <c r="A491" s="18"/>
      <c r="B491" s="24" t="s">
        <v>238</v>
      </c>
      <c r="C491" s="25">
        <v>5754</v>
      </c>
      <c r="D491" s="15">
        <v>2</v>
      </c>
      <c r="E491" s="15">
        <v>0</v>
      </c>
      <c r="F491" s="15">
        <f t="shared" si="93"/>
        <v>2.9609636786057428E-4</v>
      </c>
      <c r="G491" s="15">
        <f t="shared" si="94"/>
        <v>2.6899798251513114E-4</v>
      </c>
      <c r="H491" s="15">
        <f t="shared" si="95"/>
        <v>0</v>
      </c>
      <c r="I491" s="15">
        <f t="shared" si="96"/>
        <v>5.6509435037570537E-4</v>
      </c>
      <c r="J491" s="31">
        <f t="shared" si="97"/>
        <v>7.9113209052598749E-2</v>
      </c>
      <c r="K491" s="17">
        <v>0</v>
      </c>
    </row>
    <row r="492" spans="1:11" x14ac:dyDescent="0.25">
      <c r="A492" s="18"/>
      <c r="B492" s="24" t="s">
        <v>347</v>
      </c>
      <c r="C492" s="25">
        <v>2440</v>
      </c>
      <c r="D492" s="15">
        <v>2</v>
      </c>
      <c r="E492" s="15">
        <v>0</v>
      </c>
      <c r="F492" s="15">
        <f t="shared" si="93"/>
        <v>1.2556050357660781E-4</v>
      </c>
      <c r="G492" s="15">
        <f t="shared" si="94"/>
        <v>2.6899798251513114E-4</v>
      </c>
      <c r="H492" s="15">
        <f t="shared" si="95"/>
        <v>0</v>
      </c>
      <c r="I492" s="15">
        <f t="shared" si="96"/>
        <v>3.9455848609173895E-4</v>
      </c>
      <c r="J492" s="31">
        <f t="shared" si="97"/>
        <v>5.5238188052843452E-2</v>
      </c>
      <c r="K492" s="17">
        <v>0</v>
      </c>
    </row>
    <row r="493" spans="1:11" x14ac:dyDescent="0.25">
      <c r="A493" s="18"/>
      <c r="B493" s="24" t="s">
        <v>348</v>
      </c>
      <c r="C493" s="25">
        <v>2499</v>
      </c>
      <c r="D493" s="15">
        <v>1</v>
      </c>
      <c r="E493" s="15">
        <v>0</v>
      </c>
      <c r="F493" s="15">
        <f t="shared" si="93"/>
        <v>1.2859659772046842E-4</v>
      </c>
      <c r="G493" s="15">
        <f t="shared" si="94"/>
        <v>1.3449899125756557E-4</v>
      </c>
      <c r="H493" s="15">
        <f t="shared" si="95"/>
        <v>0</v>
      </c>
      <c r="I493" s="15">
        <f t="shared" si="96"/>
        <v>2.6309558897803396E-4</v>
      </c>
      <c r="J493" s="31">
        <f t="shared" si="97"/>
        <v>3.6833382456924753E-2</v>
      </c>
      <c r="K493" s="17">
        <v>0</v>
      </c>
    </row>
    <row r="494" spans="1:11" x14ac:dyDescent="0.25">
      <c r="A494" s="18"/>
      <c r="B494" s="24" t="s">
        <v>349</v>
      </c>
      <c r="C494" s="25">
        <v>3234</v>
      </c>
      <c r="D494" s="15">
        <v>1</v>
      </c>
      <c r="E494" s="15">
        <v>0</v>
      </c>
      <c r="F494" s="15">
        <f t="shared" si="93"/>
        <v>1.6641912646178262E-4</v>
      </c>
      <c r="G494" s="15">
        <f t="shared" si="94"/>
        <v>1.3449899125756557E-4</v>
      </c>
      <c r="H494" s="15">
        <f t="shared" si="95"/>
        <v>0</v>
      </c>
      <c r="I494" s="15">
        <f t="shared" si="96"/>
        <v>3.0091811771934822E-4</v>
      </c>
      <c r="J494" s="31">
        <f t="shared" si="97"/>
        <v>4.2128536480708752E-2</v>
      </c>
      <c r="K494" s="17">
        <v>0</v>
      </c>
    </row>
    <row r="495" spans="1:11" x14ac:dyDescent="0.25">
      <c r="A495" s="18"/>
      <c r="B495" s="24" t="s">
        <v>350</v>
      </c>
      <c r="C495" s="25">
        <v>2073</v>
      </c>
      <c r="D495" s="15">
        <v>1</v>
      </c>
      <c r="E495" s="15">
        <v>0</v>
      </c>
      <c r="F495" s="15">
        <f t="shared" si="93"/>
        <v>1.0667496881733933E-4</v>
      </c>
      <c r="G495" s="15">
        <f t="shared" si="94"/>
        <v>1.3449899125756557E-4</v>
      </c>
      <c r="H495" s="15">
        <f t="shared" si="95"/>
        <v>0</v>
      </c>
      <c r="I495" s="15">
        <f t="shared" si="96"/>
        <v>2.411739600749049E-4</v>
      </c>
      <c r="J495" s="31">
        <f t="shared" si="97"/>
        <v>3.3764354410486683E-2</v>
      </c>
      <c r="K495" s="17">
        <v>0</v>
      </c>
    </row>
    <row r="496" spans="1:11" x14ac:dyDescent="0.25">
      <c r="A496" s="18"/>
      <c r="B496" s="24" t="s">
        <v>351</v>
      </c>
      <c r="C496" s="25">
        <v>8551</v>
      </c>
      <c r="D496" s="15">
        <v>3</v>
      </c>
      <c r="E496" s="15">
        <v>0</v>
      </c>
      <c r="F496" s="15">
        <f t="shared" si="93"/>
        <v>4.4002781396867762E-4</v>
      </c>
      <c r="G496" s="15">
        <f t="shared" si="94"/>
        <v>4.0349697377269674E-4</v>
      </c>
      <c r="H496" s="15">
        <f t="shared" si="95"/>
        <v>0</v>
      </c>
      <c r="I496" s="15">
        <f t="shared" si="96"/>
        <v>8.4352478774137431E-4</v>
      </c>
      <c r="J496" s="31">
        <f t="shared" si="97"/>
        <v>0.1180934702837924</v>
      </c>
      <c r="K496" s="17">
        <v>0</v>
      </c>
    </row>
    <row r="497" spans="1:13" x14ac:dyDescent="0.25">
      <c r="A497" s="18"/>
      <c r="B497" s="24" t="s">
        <v>352</v>
      </c>
      <c r="C497" s="25">
        <v>5000</v>
      </c>
      <c r="D497" s="15">
        <v>1</v>
      </c>
      <c r="E497" s="15">
        <v>0</v>
      </c>
      <c r="F497" s="15">
        <f t="shared" si="93"/>
        <v>2.5729611388649139E-4</v>
      </c>
      <c r="G497" s="15">
        <f t="shared" si="94"/>
        <v>1.3449899125756557E-4</v>
      </c>
      <c r="H497" s="15">
        <f t="shared" si="95"/>
        <v>0</v>
      </c>
      <c r="I497" s="15">
        <f t="shared" si="96"/>
        <v>3.9179510514405699E-4</v>
      </c>
      <c r="J497" s="31">
        <f t="shared" si="97"/>
        <v>5.4851314720167979E-2</v>
      </c>
      <c r="K497" s="17">
        <v>0</v>
      </c>
    </row>
    <row r="498" spans="1:13" x14ac:dyDescent="0.25">
      <c r="A498" s="45"/>
      <c r="B498" s="46" t="s">
        <v>353</v>
      </c>
      <c r="C498" s="47">
        <v>2623</v>
      </c>
      <c r="D498" s="48">
        <v>1</v>
      </c>
      <c r="E498" s="15">
        <v>0</v>
      </c>
      <c r="F498" s="15">
        <f t="shared" si="93"/>
        <v>1.3497754134485338E-4</v>
      </c>
      <c r="G498" s="15">
        <f t="shared" si="94"/>
        <v>1.3449899125756557E-4</v>
      </c>
      <c r="H498" s="15">
        <f t="shared" si="95"/>
        <v>0</v>
      </c>
      <c r="I498" s="15">
        <f t="shared" si="96"/>
        <v>2.6947653260241892E-4</v>
      </c>
      <c r="J498" s="31">
        <f t="shared" si="97"/>
        <v>3.7726714564338647E-2</v>
      </c>
      <c r="K498" s="17">
        <v>0</v>
      </c>
    </row>
    <row r="499" spans="1:13" x14ac:dyDescent="0.25">
      <c r="A499" s="45"/>
      <c r="B499" s="46" t="s">
        <v>354</v>
      </c>
      <c r="C499" s="47">
        <v>2000</v>
      </c>
      <c r="D499" s="48">
        <v>1</v>
      </c>
      <c r="E499" s="15">
        <v>0</v>
      </c>
      <c r="F499" s="15">
        <f t="shared" si="93"/>
        <v>1.0291844555459656E-4</v>
      </c>
      <c r="G499" s="15">
        <f t="shared" si="94"/>
        <v>1.3449899125756557E-4</v>
      </c>
      <c r="H499" s="15">
        <f t="shared" si="95"/>
        <v>0</v>
      </c>
      <c r="I499" s="15">
        <f t="shared" si="96"/>
        <v>2.3741743681216215E-4</v>
      </c>
      <c r="J499" s="31">
        <f t="shared" si="97"/>
        <v>3.3238441153702697E-2</v>
      </c>
      <c r="K499" s="17">
        <v>0</v>
      </c>
    </row>
    <row r="500" spans="1:13" ht="15.75" thickBot="1" x14ac:dyDescent="0.3">
      <c r="A500" s="45"/>
      <c r="B500" s="46" t="s">
        <v>355</v>
      </c>
      <c r="C500" s="47">
        <v>2391</v>
      </c>
      <c r="D500" s="48">
        <v>1</v>
      </c>
      <c r="E500" s="48">
        <v>0</v>
      </c>
      <c r="F500" s="48">
        <f t="shared" si="93"/>
        <v>1.2303900166052019E-4</v>
      </c>
      <c r="G500" s="48">
        <f t="shared" si="94"/>
        <v>1.3449899125756557E-4</v>
      </c>
      <c r="H500" s="48">
        <f t="shared" si="95"/>
        <v>0</v>
      </c>
      <c r="I500" s="48">
        <f t="shared" si="96"/>
        <v>2.5753799291808576E-4</v>
      </c>
      <c r="J500" s="106">
        <f t="shared" si="97"/>
        <v>3.6055319008532004E-2</v>
      </c>
      <c r="K500" s="58">
        <v>0</v>
      </c>
    </row>
    <row r="501" spans="1:13" ht="15.75" thickBot="1" x14ac:dyDescent="0.3">
      <c r="A501" s="44"/>
      <c r="B501" s="43" t="s">
        <v>42</v>
      </c>
      <c r="C501" s="28">
        <f>SUM(C481:C500)</f>
        <v>312030.66000000003</v>
      </c>
      <c r="D501" s="20">
        <f>SUM(D481:D500)</f>
        <v>119</v>
      </c>
      <c r="E501" s="20">
        <f>SUM(E481:E500)</f>
        <v>2</v>
      </c>
      <c r="F501" s="102"/>
      <c r="G501" s="102"/>
      <c r="H501" s="102"/>
      <c r="I501" s="20"/>
      <c r="J501" s="21">
        <f>SUM(J481:J500)</f>
        <v>5.9780746309589405</v>
      </c>
      <c r="K501" s="29">
        <f>SUM(K481:K500)</f>
        <v>6</v>
      </c>
      <c r="M501" s="1">
        <v>6</v>
      </c>
    </row>
    <row r="502" spans="1:13" x14ac:dyDescent="0.25">
      <c r="A502" s="78" t="s">
        <v>507</v>
      </c>
      <c r="B502" s="79" t="s">
        <v>508</v>
      </c>
      <c r="C502" s="80">
        <v>15828</v>
      </c>
      <c r="D502" s="81">
        <v>4</v>
      </c>
      <c r="E502" s="81">
        <v>0</v>
      </c>
      <c r="F502" s="81">
        <f t="shared" ref="F502:F512" si="98">0.35*C502/$C$532</f>
        <v>8.1449657811907708E-4</v>
      </c>
      <c r="G502" s="81">
        <f t="shared" ref="G502:G512" si="99">0.4*D502/$D$532</f>
        <v>5.3799596503026229E-4</v>
      </c>
      <c r="H502" s="81">
        <f>0.25*E502/$E$532</f>
        <v>0</v>
      </c>
      <c r="I502" s="81">
        <f>F502+G502+H502</f>
        <v>1.3524925431493394E-3</v>
      </c>
      <c r="J502" s="84">
        <f>I502*140</f>
        <v>0.18934895604090751</v>
      </c>
      <c r="K502" s="85">
        <v>0</v>
      </c>
    </row>
    <row r="503" spans="1:13" x14ac:dyDescent="0.25">
      <c r="A503" s="67"/>
      <c r="B503" s="68" t="s">
        <v>509</v>
      </c>
      <c r="C503" s="69">
        <v>8000</v>
      </c>
      <c r="D503" s="70">
        <v>2</v>
      </c>
      <c r="E503" s="70">
        <v>0</v>
      </c>
      <c r="F503" s="70">
        <f t="shared" si="98"/>
        <v>4.1167378221838624E-4</v>
      </c>
      <c r="G503" s="70">
        <f t="shared" si="99"/>
        <v>2.6899798251513114E-4</v>
      </c>
      <c r="H503" s="70">
        <f>0.25*E503/$E$532</f>
        <v>0</v>
      </c>
      <c r="I503" s="70">
        <f t="shared" ref="I503:I512" si="100">F503+G503+H503</f>
        <v>6.8067176473351739E-4</v>
      </c>
      <c r="J503" s="84">
        <f t="shared" ref="J503:J512" si="101">I503*140</f>
        <v>9.5294047062692427E-2</v>
      </c>
      <c r="K503" s="71">
        <v>0</v>
      </c>
    </row>
    <row r="504" spans="1:13" x14ac:dyDescent="0.25">
      <c r="A504" s="72"/>
      <c r="B504" s="68" t="s">
        <v>510</v>
      </c>
      <c r="C504" s="69">
        <v>39399</v>
      </c>
      <c r="D504" s="70">
        <v>11</v>
      </c>
      <c r="E504" s="70">
        <v>0</v>
      </c>
      <c r="F504" s="70">
        <f t="shared" si="98"/>
        <v>2.0274419182027752E-3</v>
      </c>
      <c r="G504" s="70">
        <f t="shared" si="99"/>
        <v>1.4794889038332213E-3</v>
      </c>
      <c r="H504" s="70">
        <f>0.25*E504/$E$532</f>
        <v>0</v>
      </c>
      <c r="I504" s="70">
        <f t="shared" si="100"/>
        <v>3.5069308220359967E-3</v>
      </c>
      <c r="J504" s="84">
        <f t="shared" si="101"/>
        <v>0.49097031508503952</v>
      </c>
      <c r="K504" s="71">
        <v>1</v>
      </c>
    </row>
    <row r="505" spans="1:13" x14ac:dyDescent="0.25">
      <c r="A505" s="72"/>
      <c r="B505" s="68" t="s">
        <v>511</v>
      </c>
      <c r="C505" s="69">
        <v>4000</v>
      </c>
      <c r="D505" s="70">
        <v>1</v>
      </c>
      <c r="E505" s="70">
        <v>0</v>
      </c>
      <c r="F505" s="70">
        <f t="shared" si="98"/>
        <v>2.0583689110919312E-4</v>
      </c>
      <c r="G505" s="70">
        <f t="shared" si="99"/>
        <v>1.3449899125756557E-4</v>
      </c>
      <c r="H505" s="70">
        <f t="shared" ref="H505:H512" si="102">0.25*E505/$E$532</f>
        <v>0</v>
      </c>
      <c r="I505" s="70">
        <f>F505+G505+H505</f>
        <v>3.4033588236675869E-4</v>
      </c>
      <c r="J505" s="84">
        <f t="shared" si="101"/>
        <v>4.7647023531346214E-2</v>
      </c>
      <c r="K505" s="71">
        <v>0</v>
      </c>
    </row>
    <row r="506" spans="1:13" x14ac:dyDescent="0.25">
      <c r="A506" s="72"/>
      <c r="B506" s="68" t="s">
        <v>512</v>
      </c>
      <c r="C506" s="69">
        <v>2033</v>
      </c>
      <c r="D506" s="70">
        <v>1</v>
      </c>
      <c r="E506" s="70">
        <v>0</v>
      </c>
      <c r="F506" s="70">
        <f t="shared" si="98"/>
        <v>1.046165999062474E-4</v>
      </c>
      <c r="G506" s="70">
        <f t="shared" si="99"/>
        <v>1.3449899125756557E-4</v>
      </c>
      <c r="H506" s="70">
        <f t="shared" si="102"/>
        <v>0</v>
      </c>
      <c r="I506" s="70">
        <f t="shared" si="100"/>
        <v>2.3911559116381297E-4</v>
      </c>
      <c r="J506" s="84">
        <f t="shared" si="101"/>
        <v>3.3476182762933814E-2</v>
      </c>
      <c r="K506" s="71">
        <v>0</v>
      </c>
    </row>
    <row r="507" spans="1:13" x14ac:dyDescent="0.25">
      <c r="A507" s="72"/>
      <c r="B507" s="68" t="s">
        <v>513</v>
      </c>
      <c r="C507" s="69">
        <v>7721.32</v>
      </c>
      <c r="D507" s="70">
        <v>4</v>
      </c>
      <c r="E507" s="70">
        <v>0</v>
      </c>
      <c r="F507" s="70">
        <f t="shared" si="98"/>
        <v>3.9733312601480871E-4</v>
      </c>
      <c r="G507" s="70">
        <f t="shared" si="99"/>
        <v>5.3799596503026229E-4</v>
      </c>
      <c r="H507" s="70">
        <f t="shared" si="102"/>
        <v>0</v>
      </c>
      <c r="I507" s="70">
        <f t="shared" si="100"/>
        <v>9.3532909104507094E-4</v>
      </c>
      <c r="J507" s="84">
        <f t="shared" si="101"/>
        <v>0.13094607274630993</v>
      </c>
      <c r="K507" s="71">
        <v>0</v>
      </c>
    </row>
    <row r="508" spans="1:13" x14ac:dyDescent="0.25">
      <c r="A508" s="72"/>
      <c r="B508" s="68" t="s">
        <v>483</v>
      </c>
      <c r="C508" s="69">
        <v>879.5</v>
      </c>
      <c r="D508" s="70">
        <v>2</v>
      </c>
      <c r="E508" s="70">
        <v>0</v>
      </c>
      <c r="F508" s="111">
        <f t="shared" si="98"/>
        <v>4.5258386432633837E-5</v>
      </c>
      <c r="G508" s="70">
        <f t="shared" si="99"/>
        <v>2.6899798251513114E-4</v>
      </c>
      <c r="H508" s="70">
        <f t="shared" si="102"/>
        <v>0</v>
      </c>
      <c r="I508" s="111">
        <f>F508+G508+H508</f>
        <v>3.1425636894776498E-4</v>
      </c>
      <c r="J508" s="84">
        <f t="shared" si="101"/>
        <v>4.3995891652687094E-2</v>
      </c>
      <c r="K508" s="71">
        <v>0</v>
      </c>
    </row>
    <row r="509" spans="1:13" x14ac:dyDescent="0.25">
      <c r="A509" s="72"/>
      <c r="B509" s="68" t="s">
        <v>514</v>
      </c>
      <c r="C509" s="69">
        <v>21607.9</v>
      </c>
      <c r="D509" s="70">
        <v>4</v>
      </c>
      <c r="E509" s="70">
        <v>0</v>
      </c>
      <c r="F509" s="70">
        <f t="shared" si="98"/>
        <v>1.1119257398495837E-3</v>
      </c>
      <c r="G509" s="70">
        <f t="shared" si="99"/>
        <v>5.3799596503026229E-4</v>
      </c>
      <c r="H509" s="70">
        <f t="shared" si="102"/>
        <v>0</v>
      </c>
      <c r="I509" s="70">
        <f t="shared" si="100"/>
        <v>1.6499217048798458E-3</v>
      </c>
      <c r="J509" s="84">
        <f t="shared" si="101"/>
        <v>0.23098903868317841</v>
      </c>
      <c r="K509" s="71">
        <v>0</v>
      </c>
    </row>
    <row r="510" spans="1:13" x14ac:dyDescent="0.25">
      <c r="A510" s="72"/>
      <c r="B510" s="68" t="s">
        <v>515</v>
      </c>
      <c r="C510" s="69">
        <v>1754.6</v>
      </c>
      <c r="D510" s="70">
        <v>2</v>
      </c>
      <c r="E510" s="70">
        <v>0</v>
      </c>
      <c r="F510" s="111">
        <f t="shared" si="98"/>
        <v>9.0290352285047546E-5</v>
      </c>
      <c r="G510" s="70">
        <f t="shared" si="99"/>
        <v>2.6899798251513114E-4</v>
      </c>
      <c r="H510" s="70">
        <f t="shared" si="102"/>
        <v>0</v>
      </c>
      <c r="I510" s="111">
        <f>F510+G510+H510</f>
        <v>3.5928833480017872E-4</v>
      </c>
      <c r="J510" s="84">
        <f t="shared" si="101"/>
        <v>5.0300366872025021E-2</v>
      </c>
      <c r="K510" s="71">
        <v>0</v>
      </c>
    </row>
    <row r="511" spans="1:13" x14ac:dyDescent="0.25">
      <c r="A511" s="72"/>
      <c r="B511" s="68" t="s">
        <v>516</v>
      </c>
      <c r="C511" s="69">
        <v>1697.52</v>
      </c>
      <c r="D511" s="70">
        <v>2</v>
      </c>
      <c r="E511" s="70">
        <v>0</v>
      </c>
      <c r="F511" s="111">
        <f t="shared" si="98"/>
        <v>8.7353059848919374E-5</v>
      </c>
      <c r="G511" s="70">
        <f t="shared" si="99"/>
        <v>2.6899798251513114E-4</v>
      </c>
      <c r="H511" s="70">
        <f t="shared" si="102"/>
        <v>0</v>
      </c>
      <c r="I511" s="111">
        <f>F511+G511+H511</f>
        <v>3.563510423640505E-4</v>
      </c>
      <c r="J511" s="84">
        <f t="shared" si="101"/>
        <v>4.988914593096707E-2</v>
      </c>
      <c r="K511" s="71">
        <v>0</v>
      </c>
    </row>
    <row r="512" spans="1:13" ht="15.75" thickBot="1" x14ac:dyDescent="0.3">
      <c r="A512" s="87"/>
      <c r="B512" s="88" t="s">
        <v>517</v>
      </c>
      <c r="C512" s="89">
        <v>3984.5</v>
      </c>
      <c r="D512" s="90">
        <v>1</v>
      </c>
      <c r="E512" s="90">
        <v>0</v>
      </c>
      <c r="F512" s="90">
        <f t="shared" si="98"/>
        <v>2.0503927315614499E-4</v>
      </c>
      <c r="G512" s="90">
        <f t="shared" si="99"/>
        <v>1.3449899125756557E-4</v>
      </c>
      <c r="H512" s="90">
        <f t="shared" si="102"/>
        <v>0</v>
      </c>
      <c r="I512" s="90">
        <f t="shared" si="100"/>
        <v>3.3953826441371056E-4</v>
      </c>
      <c r="J512" s="115">
        <f t="shared" si="101"/>
        <v>4.7535357017919479E-2</v>
      </c>
      <c r="K512" s="91">
        <v>0</v>
      </c>
    </row>
    <row r="513" spans="1:13" ht="15.75" thickBot="1" x14ac:dyDescent="0.3">
      <c r="A513" s="19"/>
      <c r="B513" s="73" t="s">
        <v>42</v>
      </c>
      <c r="C513" s="74">
        <f>SUM(C502:C512)</f>
        <v>106905.34000000001</v>
      </c>
      <c r="D513" s="75">
        <f>SUM(D502:D512)</f>
        <v>34</v>
      </c>
      <c r="E513" s="75">
        <v>0</v>
      </c>
      <c r="F513" s="110"/>
      <c r="G513" s="110"/>
      <c r="H513" s="110"/>
      <c r="I513" s="75"/>
      <c r="J513" s="76">
        <f>SUM(J502:J512)</f>
        <v>1.4103923973860064</v>
      </c>
      <c r="K513" s="77">
        <f>SUM(K502:K512)</f>
        <v>1</v>
      </c>
      <c r="M513" s="1">
        <v>0</v>
      </c>
    </row>
    <row r="514" spans="1:13" x14ac:dyDescent="0.25">
      <c r="A514" s="52" t="s">
        <v>452</v>
      </c>
      <c r="B514" s="53" t="s">
        <v>453</v>
      </c>
      <c r="C514" s="54">
        <v>4031.92</v>
      </c>
      <c r="D514" s="16">
        <v>5</v>
      </c>
      <c r="E514" s="16">
        <v>0</v>
      </c>
      <c r="F514" s="16">
        <f t="shared" ref="F514:F529" si="103">0.35*C514/$C$532</f>
        <v>2.0747946950024451E-4</v>
      </c>
      <c r="G514" s="16">
        <f t="shared" ref="G514:G529" si="104">0.4*D514/$D$532</f>
        <v>6.7249495628782783E-4</v>
      </c>
      <c r="H514" s="16">
        <f t="shared" ref="H514:H529" si="105">0.25*E514/$E$532</f>
        <v>0</v>
      </c>
      <c r="I514" s="16">
        <f>F514+G514+H514</f>
        <v>8.7997442578807228E-4</v>
      </c>
      <c r="J514" s="55">
        <f>I514*140</f>
        <v>0.12319641961033012</v>
      </c>
      <c r="K514" s="56">
        <v>0</v>
      </c>
    </row>
    <row r="515" spans="1:13" x14ac:dyDescent="0.25">
      <c r="A515" s="13"/>
      <c r="B515" s="24" t="s">
        <v>454</v>
      </c>
      <c r="C515" s="25">
        <v>6700</v>
      </c>
      <c r="D515" s="15">
        <v>4</v>
      </c>
      <c r="E515" s="16">
        <v>0</v>
      </c>
      <c r="F515" s="15">
        <f t="shared" si="103"/>
        <v>3.4477679260789851E-4</v>
      </c>
      <c r="G515" s="15">
        <f t="shared" si="104"/>
        <v>5.3799596503026229E-4</v>
      </c>
      <c r="H515" s="15">
        <f t="shared" si="105"/>
        <v>0</v>
      </c>
      <c r="I515" s="15">
        <f t="shared" ref="I515:I529" si="106">F515+G515+H515</f>
        <v>8.8277275763816074E-4</v>
      </c>
      <c r="J515" s="55">
        <f t="shared" ref="J515:J529" si="107">I515*140</f>
        <v>0.12358818606934251</v>
      </c>
      <c r="K515" s="17">
        <v>0</v>
      </c>
    </row>
    <row r="516" spans="1:13" x14ac:dyDescent="0.25">
      <c r="A516" s="18"/>
      <c r="B516" s="24" t="s">
        <v>455</v>
      </c>
      <c r="C516" s="25">
        <v>1500</v>
      </c>
      <c r="D516" s="15">
        <v>4</v>
      </c>
      <c r="E516" s="16">
        <v>0</v>
      </c>
      <c r="F516" s="34">
        <f t="shared" si="103"/>
        <v>7.7188834165947424E-5</v>
      </c>
      <c r="G516" s="15">
        <f t="shared" si="104"/>
        <v>5.3799596503026229E-4</v>
      </c>
      <c r="H516" s="15">
        <f t="shared" si="105"/>
        <v>0</v>
      </c>
      <c r="I516" s="34">
        <f>F516+G516+H516</f>
        <v>6.1518479919620971E-4</v>
      </c>
      <c r="J516" s="55">
        <f>I516*140</f>
        <v>8.6125871887469355E-2</v>
      </c>
      <c r="K516" s="17">
        <v>0</v>
      </c>
    </row>
    <row r="517" spans="1:13" x14ac:dyDescent="0.25">
      <c r="A517" s="18"/>
      <c r="B517" s="24" t="s">
        <v>456</v>
      </c>
      <c r="C517" s="25">
        <v>1523.88</v>
      </c>
      <c r="D517" s="15">
        <v>1</v>
      </c>
      <c r="E517" s="16">
        <v>0</v>
      </c>
      <c r="F517" s="34">
        <f t="shared" si="103"/>
        <v>7.841768040586932E-5</v>
      </c>
      <c r="G517" s="15">
        <f t="shared" si="104"/>
        <v>1.3449899125756557E-4</v>
      </c>
      <c r="H517" s="15">
        <f t="shared" si="105"/>
        <v>0</v>
      </c>
      <c r="I517" s="34">
        <f>F517+G517+H517</f>
        <v>2.1291667166343489E-4</v>
      </c>
      <c r="J517" s="55">
        <f t="shared" si="107"/>
        <v>2.9808334032880884E-2</v>
      </c>
      <c r="K517" s="17">
        <v>0</v>
      </c>
    </row>
    <row r="518" spans="1:13" x14ac:dyDescent="0.25">
      <c r="A518" s="18"/>
      <c r="B518" s="24" t="s">
        <v>457</v>
      </c>
      <c r="C518" s="25">
        <v>728</v>
      </c>
      <c r="D518" s="15">
        <v>1</v>
      </c>
      <c r="E518" s="16">
        <v>0</v>
      </c>
      <c r="F518" s="34">
        <f t="shared" si="103"/>
        <v>3.7462314181873146E-5</v>
      </c>
      <c r="G518" s="15">
        <f t="shared" si="104"/>
        <v>1.3449899125756557E-4</v>
      </c>
      <c r="H518" s="15">
        <f t="shared" si="105"/>
        <v>0</v>
      </c>
      <c r="I518" s="34">
        <f>F518+G518+H518</f>
        <v>1.719613054394387E-4</v>
      </c>
      <c r="J518" s="55">
        <f t="shared" si="107"/>
        <v>2.4074582761521419E-2</v>
      </c>
      <c r="K518" s="17">
        <v>0</v>
      </c>
    </row>
    <row r="519" spans="1:13" x14ac:dyDescent="0.25">
      <c r="A519" s="18"/>
      <c r="B519" s="24" t="s">
        <v>458</v>
      </c>
      <c r="C519" s="25">
        <v>2366.4449999999997</v>
      </c>
      <c r="D519" s="15">
        <v>3</v>
      </c>
      <c r="E519" s="16">
        <v>0</v>
      </c>
      <c r="F519" s="15">
        <f t="shared" si="103"/>
        <v>1.217754204452236E-4</v>
      </c>
      <c r="G519" s="15">
        <f t="shared" si="104"/>
        <v>4.0349697377269674E-4</v>
      </c>
      <c r="H519" s="15">
        <f t="shared" si="105"/>
        <v>0</v>
      </c>
      <c r="I519" s="15">
        <f t="shared" si="106"/>
        <v>5.2527239421792037E-4</v>
      </c>
      <c r="J519" s="55">
        <f t="shared" si="107"/>
        <v>7.3538135190508849E-2</v>
      </c>
      <c r="K519" s="17">
        <v>0</v>
      </c>
    </row>
    <row r="520" spans="1:13" x14ac:dyDescent="0.25">
      <c r="A520" s="18"/>
      <c r="B520" s="24" t="s">
        <v>459</v>
      </c>
      <c r="C520" s="25">
        <v>9450</v>
      </c>
      <c r="D520" s="15">
        <v>1</v>
      </c>
      <c r="E520" s="16">
        <v>0</v>
      </c>
      <c r="F520" s="15">
        <f t="shared" si="103"/>
        <v>4.8628965524546877E-4</v>
      </c>
      <c r="G520" s="15">
        <f t="shared" si="104"/>
        <v>1.3449899125756557E-4</v>
      </c>
      <c r="H520" s="15">
        <f t="shared" si="105"/>
        <v>0</v>
      </c>
      <c r="I520" s="15">
        <f t="shared" si="106"/>
        <v>6.2078864650303431E-4</v>
      </c>
      <c r="J520" s="55">
        <f t="shared" si="107"/>
        <v>8.6910410510424807E-2</v>
      </c>
      <c r="K520" s="17">
        <v>0</v>
      </c>
    </row>
    <row r="521" spans="1:13" x14ac:dyDescent="0.25">
      <c r="A521" s="18"/>
      <c r="B521" s="24" t="s">
        <v>345</v>
      </c>
      <c r="C521" s="25">
        <v>20500</v>
      </c>
      <c r="D521" s="15">
        <v>4</v>
      </c>
      <c r="E521" s="16">
        <v>0</v>
      </c>
      <c r="F521" s="15">
        <f t="shared" si="103"/>
        <v>1.0549140669346146E-3</v>
      </c>
      <c r="G521" s="15">
        <f t="shared" si="104"/>
        <v>5.3799596503026229E-4</v>
      </c>
      <c r="H521" s="15">
        <f t="shared" si="105"/>
        <v>0</v>
      </c>
      <c r="I521" s="15">
        <f t="shared" si="106"/>
        <v>1.5929100319648768E-3</v>
      </c>
      <c r="J521" s="55">
        <f t="shared" si="107"/>
        <v>0.22300740447508274</v>
      </c>
      <c r="K521" s="17">
        <v>1</v>
      </c>
    </row>
    <row r="522" spans="1:13" x14ac:dyDescent="0.25">
      <c r="A522" s="18"/>
      <c r="B522" s="24" t="s">
        <v>460</v>
      </c>
      <c r="C522" s="25">
        <v>1960</v>
      </c>
      <c r="D522" s="15">
        <v>2</v>
      </c>
      <c r="E522" s="16">
        <v>0</v>
      </c>
      <c r="F522" s="15">
        <f t="shared" si="103"/>
        <v>1.0086007664350463E-4</v>
      </c>
      <c r="G522" s="15">
        <f t="shared" si="104"/>
        <v>2.6899798251513114E-4</v>
      </c>
      <c r="H522" s="15">
        <f t="shared" si="105"/>
        <v>0</v>
      </c>
      <c r="I522" s="15">
        <f t="shared" si="106"/>
        <v>3.6985805915863576E-4</v>
      </c>
      <c r="J522" s="55">
        <f t="shared" si="107"/>
        <v>5.1780128282209008E-2</v>
      </c>
      <c r="K522" s="17">
        <v>0</v>
      </c>
    </row>
    <row r="523" spans="1:13" x14ac:dyDescent="0.25">
      <c r="A523" s="18"/>
      <c r="B523" s="24" t="s">
        <v>461</v>
      </c>
      <c r="C523" s="25">
        <v>3757.8</v>
      </c>
      <c r="D523" s="15">
        <v>1</v>
      </c>
      <c r="E523" s="16">
        <v>0</v>
      </c>
      <c r="F523" s="15">
        <f t="shared" si="103"/>
        <v>1.9337346735253148E-4</v>
      </c>
      <c r="G523" s="15">
        <f t="shared" si="104"/>
        <v>1.3449899125756557E-4</v>
      </c>
      <c r="H523" s="15">
        <f t="shared" si="105"/>
        <v>0</v>
      </c>
      <c r="I523" s="15">
        <f t="shared" si="106"/>
        <v>3.2787245861009705E-4</v>
      </c>
      <c r="J523" s="55">
        <f t="shared" si="107"/>
        <v>4.5902144205413588E-2</v>
      </c>
      <c r="K523" s="17">
        <v>0</v>
      </c>
    </row>
    <row r="524" spans="1:13" x14ac:dyDescent="0.25">
      <c r="A524" s="18"/>
      <c r="B524" s="24" t="s">
        <v>462</v>
      </c>
      <c r="C524" s="25">
        <v>3725.4</v>
      </c>
      <c r="D524" s="15">
        <v>1</v>
      </c>
      <c r="E524" s="16">
        <v>0</v>
      </c>
      <c r="F524" s="15">
        <f t="shared" si="103"/>
        <v>1.9170618853454701E-4</v>
      </c>
      <c r="G524" s="15">
        <f t="shared" si="104"/>
        <v>1.3449899125756557E-4</v>
      </c>
      <c r="H524" s="15">
        <f t="shared" si="105"/>
        <v>0</v>
      </c>
      <c r="I524" s="15">
        <f t="shared" si="106"/>
        <v>3.2620517979211261E-4</v>
      </c>
      <c r="J524" s="55">
        <f t="shared" si="107"/>
        <v>4.5668725170895763E-2</v>
      </c>
      <c r="K524" s="17">
        <v>0</v>
      </c>
    </row>
    <row r="525" spans="1:13" x14ac:dyDescent="0.25">
      <c r="A525" s="45"/>
      <c r="B525" s="46" t="s">
        <v>463</v>
      </c>
      <c r="C525" s="47">
        <v>800</v>
      </c>
      <c r="D525" s="48">
        <v>1</v>
      </c>
      <c r="E525" s="16">
        <v>0</v>
      </c>
      <c r="F525" s="34">
        <f t="shared" si="103"/>
        <v>4.1167378221838628E-5</v>
      </c>
      <c r="G525" s="15">
        <f t="shared" si="104"/>
        <v>1.3449899125756557E-4</v>
      </c>
      <c r="H525" s="15">
        <f t="shared" si="105"/>
        <v>0</v>
      </c>
      <c r="I525" s="34">
        <f>F525+G525+H525</f>
        <v>1.7566636947940421E-4</v>
      </c>
      <c r="J525" s="55">
        <f t="shared" si="107"/>
        <v>2.4593291727116589E-2</v>
      </c>
      <c r="K525" s="17">
        <v>0</v>
      </c>
    </row>
    <row r="526" spans="1:13" x14ac:dyDescent="0.25">
      <c r="A526" s="45"/>
      <c r="B526" s="46" t="s">
        <v>464</v>
      </c>
      <c r="C526" s="47">
        <v>5000</v>
      </c>
      <c r="D526" s="48">
        <v>1</v>
      </c>
      <c r="E526" s="16">
        <v>0</v>
      </c>
      <c r="F526" s="15">
        <f t="shared" si="103"/>
        <v>2.5729611388649139E-4</v>
      </c>
      <c r="G526" s="15">
        <f t="shared" si="104"/>
        <v>1.3449899125756557E-4</v>
      </c>
      <c r="H526" s="15">
        <f t="shared" si="105"/>
        <v>0</v>
      </c>
      <c r="I526" s="15">
        <f t="shared" si="106"/>
        <v>3.9179510514405699E-4</v>
      </c>
      <c r="J526" s="55">
        <f t="shared" si="107"/>
        <v>5.4851314720167979E-2</v>
      </c>
      <c r="K526" s="17">
        <v>0</v>
      </c>
    </row>
    <row r="527" spans="1:13" x14ac:dyDescent="0.25">
      <c r="A527" s="45"/>
      <c r="B527" s="46" t="s">
        <v>465</v>
      </c>
      <c r="C527" s="47">
        <v>9519.4500000000007</v>
      </c>
      <c r="D527" s="48">
        <v>2</v>
      </c>
      <c r="E527" s="16">
        <v>0</v>
      </c>
      <c r="F527" s="15">
        <f t="shared" si="103"/>
        <v>4.8986349826735207E-4</v>
      </c>
      <c r="G527" s="15">
        <f t="shared" si="104"/>
        <v>2.6899798251513114E-4</v>
      </c>
      <c r="H527" s="15">
        <f t="shared" si="105"/>
        <v>0</v>
      </c>
      <c r="I527" s="15">
        <f t="shared" si="106"/>
        <v>7.5886148078248327E-4</v>
      </c>
      <c r="J527" s="55">
        <f t="shared" si="107"/>
        <v>0.10624060730954765</v>
      </c>
      <c r="K527" s="58">
        <v>0</v>
      </c>
    </row>
    <row r="528" spans="1:13" x14ac:dyDescent="0.25">
      <c r="A528" s="18"/>
      <c r="B528" s="24" t="s">
        <v>466</v>
      </c>
      <c r="C528" s="25">
        <v>4000</v>
      </c>
      <c r="D528" s="15">
        <v>1</v>
      </c>
      <c r="E528" s="16">
        <v>0</v>
      </c>
      <c r="F528" s="15">
        <f t="shared" si="103"/>
        <v>2.0583689110919312E-4</v>
      </c>
      <c r="G528" s="15">
        <f t="shared" si="104"/>
        <v>1.3449899125756557E-4</v>
      </c>
      <c r="H528" s="15">
        <f t="shared" si="105"/>
        <v>0</v>
      </c>
      <c r="I528" s="15">
        <f t="shared" si="106"/>
        <v>3.4033588236675869E-4</v>
      </c>
      <c r="J528" s="55">
        <f t="shared" si="107"/>
        <v>4.7647023531346214E-2</v>
      </c>
      <c r="K528" s="17">
        <v>0</v>
      </c>
    </row>
    <row r="529" spans="1:13" ht="15.75" thickBot="1" x14ac:dyDescent="0.3">
      <c r="A529" s="45"/>
      <c r="B529" s="46" t="s">
        <v>467</v>
      </c>
      <c r="C529" s="47">
        <v>0</v>
      </c>
      <c r="D529" s="48">
        <v>0</v>
      </c>
      <c r="E529" s="48">
        <v>1</v>
      </c>
      <c r="F529" s="48">
        <f t="shared" si="103"/>
        <v>0</v>
      </c>
      <c r="G529" s="48">
        <f t="shared" si="104"/>
        <v>0</v>
      </c>
      <c r="H529" s="48">
        <f t="shared" si="105"/>
        <v>5.3191489361702126E-3</v>
      </c>
      <c r="I529" s="48">
        <f t="shared" si="106"/>
        <v>5.3191489361702126E-3</v>
      </c>
      <c r="J529" s="104">
        <f t="shared" si="107"/>
        <v>0.74468085106382975</v>
      </c>
      <c r="K529" s="58">
        <v>1</v>
      </c>
    </row>
    <row r="530" spans="1:13" ht="15.75" thickBot="1" x14ac:dyDescent="0.3">
      <c r="A530" s="41"/>
      <c r="B530" s="63" t="s">
        <v>42</v>
      </c>
      <c r="C530" s="28">
        <f>SUM(C514:C529)</f>
        <v>75562.895000000004</v>
      </c>
      <c r="D530" s="20">
        <f>SUM(D514:D529)</f>
        <v>32</v>
      </c>
      <c r="E530" s="20">
        <f>SUM(E514:E529)</f>
        <v>1</v>
      </c>
      <c r="F530" s="102"/>
      <c r="G530" s="102"/>
      <c r="H530" s="103"/>
      <c r="I530" s="20"/>
      <c r="J530" s="21">
        <f>SUM(J514:J529)</f>
        <v>1.8916134305480874</v>
      </c>
      <c r="K530" s="29">
        <f>SUM(K514:K529)</f>
        <v>2</v>
      </c>
      <c r="M530" s="1">
        <v>1</v>
      </c>
    </row>
    <row r="531" spans="1:13" ht="15.75" thickBot="1" x14ac:dyDescent="0.3">
      <c r="A531" s="92"/>
      <c r="B531" s="92"/>
      <c r="C531" s="93">
        <v>6801502</v>
      </c>
      <c r="D531" s="92">
        <v>2974</v>
      </c>
      <c r="E531" s="92">
        <v>47</v>
      </c>
      <c r="F531" s="92"/>
      <c r="G531" s="92"/>
      <c r="H531" s="92"/>
      <c r="I531" s="92"/>
      <c r="J531" s="94">
        <f>J220+J294+J402+J148+J480+J108+J62+J306+J501+J27+J177+J417+J441+J71+J530+J75+J185+J224+J230+J320+J445+J513+J324</f>
        <v>139.99999999999997</v>
      </c>
      <c r="K531" s="94">
        <f>K220+K294+K402+K148+K480+K108+K62+K306+K501+K27+K177+K417+K441+K71+K530+K75+K185+K224+K230+K320+K445+K513+K324</f>
        <v>140</v>
      </c>
    </row>
    <row r="532" spans="1:13" ht="133.5" customHeight="1" thickBot="1" x14ac:dyDescent="0.3">
      <c r="A532" s="95" t="s">
        <v>520</v>
      </c>
      <c r="B532" s="96" t="s">
        <v>521</v>
      </c>
      <c r="C532" s="97">
        <f>C220+C294+C402+C148+C480+C108+C62+C306+C501+C27+C177+C417+C441+C71+C530+C75+C185+C224+C230+C320+C445+C513+C324</f>
        <v>6801501.8709999984</v>
      </c>
      <c r="D532" s="96">
        <f>D220+D294+D402+D148+D480+D108+D62+D306+D501+D27+D177+D417+D441+D71+D530+D75+D185+D224+D230+D320+D445+D513</f>
        <v>2974</v>
      </c>
      <c r="E532" s="96">
        <f>E220+E294+E402+E148+E480+E108+E62+E306+E501+E27+E177+E417+E441+E71+E530+E75+E185+E224+E230+E320+E445+E513+E324</f>
        <v>47</v>
      </c>
      <c r="F532" s="151"/>
      <c r="G532" s="151"/>
      <c r="H532" s="151"/>
      <c r="I532" s="151"/>
      <c r="J532" s="151"/>
      <c r="K532" s="98"/>
    </row>
    <row r="533" spans="1:13" ht="15.75" thickBot="1" x14ac:dyDescent="0.3"/>
    <row r="534" spans="1:13" ht="133.5" customHeight="1" thickBot="1" x14ac:dyDescent="0.3">
      <c r="A534" s="95" t="s">
        <v>522</v>
      </c>
      <c r="B534" s="96" t="s">
        <v>523</v>
      </c>
      <c r="C534" s="97">
        <v>6801501.8709999984</v>
      </c>
      <c r="D534" s="96">
        <v>2974</v>
      </c>
      <c r="E534" s="96">
        <v>47</v>
      </c>
      <c r="F534" s="151"/>
      <c r="G534" s="151"/>
      <c r="H534" s="151"/>
      <c r="I534" s="151"/>
      <c r="J534" s="151"/>
      <c r="K534" s="98"/>
    </row>
    <row r="535" spans="1:13" x14ac:dyDescent="0.25">
      <c r="E535" s="1" t="s">
        <v>524</v>
      </c>
    </row>
  </sheetData>
  <autoFilter ref="A4:O532"/>
  <mergeCells count="3">
    <mergeCell ref="A2:K2"/>
    <mergeCell ref="F532:J532"/>
    <mergeCell ref="F534:J534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Repartiz pe UAT cu ad vatamari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Nicolae Manta</cp:lastModifiedBy>
  <cp:lastPrinted>2022-02-03T13:13:29Z</cp:lastPrinted>
  <dcterms:created xsi:type="dcterms:W3CDTF">2022-02-02T10:05:00Z</dcterms:created>
  <dcterms:modified xsi:type="dcterms:W3CDTF">2022-02-08T12:08:11Z</dcterms:modified>
</cp:coreProperties>
</file>